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65" windowHeight="10995" firstSheet="1" activeTab="13"/>
  </bookViews>
  <sheets>
    <sheet name="封面" sheetId="1" r:id="rId1"/>
    <sheet name="目錄" sheetId="2" r:id="rId2"/>
    <sheet name="總說明" sheetId="3" r:id="rId3"/>
    <sheet name="收支營運" sheetId="4" r:id="rId4"/>
    <sheet name="現金流量" sheetId="5" r:id="rId5"/>
    <sheet name="淨值變動" sheetId="6" r:id="rId6"/>
    <sheet name="收入明細" sheetId="7" r:id="rId7"/>
    <sheet name="支出明細" sheetId="8" r:id="rId8"/>
    <sheet name="固定資產" sheetId="9" r:id="rId9"/>
    <sheet name="轉投資" sheetId="10" r:id="rId10"/>
    <sheet name="資產負債" sheetId="11" r:id="rId11"/>
    <sheet name="員工人數" sheetId="12" r:id="rId12"/>
    <sheet name="用人費用" sheetId="13" r:id="rId13"/>
    <sheet name="封底" sheetId="14" r:id="rId14"/>
  </sheets>
  <definedNames>
    <definedName name="_xlnm.Print_Area" localSheetId="7">'支出明細'!$A$1:$E$55</definedName>
    <definedName name="_xlnm.Print_Area" localSheetId="1">'目錄'!$A$1:$J$28</definedName>
    <definedName name="_xlnm.Print_Area" localSheetId="6">'收入明細'!$A$1:$E$28</definedName>
    <definedName name="_xlnm.Print_Area" localSheetId="3">'收支營運'!$A$1:$J$35</definedName>
    <definedName name="_xlnm.Print_Area" localSheetId="11">'員工人數'!$A$1:$C$42</definedName>
    <definedName name="_xlnm.Print_Area" localSheetId="5">'淨值變動'!$A$1:$E$28</definedName>
    <definedName name="_xlnm.Print_Area" localSheetId="4">'現金流量'!$A$1:$C$35</definedName>
    <definedName name="_xlnm.Print_Area" localSheetId="10">'資產負債'!$A$1:$E$67</definedName>
    <definedName name="_xlnm.Print_Titles" localSheetId="7">'支出明細'!$1:$5</definedName>
    <definedName name="_xlnm.Print_Titles" localSheetId="10">'資產負債'!$1:$5</definedName>
    <definedName name="_xlnm.Print_Titles" localSheetId="2">'總說明'!$1:$3</definedName>
  </definedNames>
  <calcPr fullCalcOnLoad="1"/>
</workbook>
</file>

<file path=xl/sharedStrings.xml><?xml version="1.0" encoding="utf-8"?>
<sst xmlns="http://schemas.openxmlformats.org/spreadsheetml/2006/main" count="368" uniqueCount="283">
  <si>
    <t>目　　　　錄</t>
  </si>
  <si>
    <t>總　　說　　明</t>
  </si>
  <si>
    <t>科目</t>
  </si>
  <si>
    <t>金額</t>
  </si>
  <si>
    <t>%</t>
  </si>
  <si>
    <t>上年度預算數</t>
  </si>
  <si>
    <t>本年度預算數</t>
  </si>
  <si>
    <t>調整非現金項目</t>
  </si>
  <si>
    <t>業務活動之淨現金流入(流出-)</t>
  </si>
  <si>
    <t>投資活動之現金流量</t>
  </si>
  <si>
    <t>投資活動之淨現金流入(流出-)</t>
  </si>
  <si>
    <t>融資活動之現金流量</t>
  </si>
  <si>
    <t>融資活動之淨現金流入(流出-)</t>
  </si>
  <si>
    <t>現金及約當現金之淨增(淨減-)</t>
  </si>
  <si>
    <t>說明</t>
  </si>
  <si>
    <t>比較增(+)減(-)</t>
  </si>
  <si>
    <t>業務外收入</t>
  </si>
  <si>
    <t>其他業務外收入</t>
  </si>
  <si>
    <t>受贈收入</t>
  </si>
  <si>
    <t>雜項收入</t>
  </si>
  <si>
    <t>財務收入</t>
  </si>
  <si>
    <t>利息收入</t>
  </si>
  <si>
    <t>教學成本</t>
  </si>
  <si>
    <t>業務成本與費用</t>
  </si>
  <si>
    <t>教學研究及訓輔成本</t>
  </si>
  <si>
    <t>建教合作成本</t>
  </si>
  <si>
    <t>其他業務成本</t>
  </si>
  <si>
    <t>學生公費及獎勵金</t>
  </si>
  <si>
    <t>雜項業務成本</t>
  </si>
  <si>
    <t>管理及總務費用</t>
  </si>
  <si>
    <t>管理費用及總務費用</t>
  </si>
  <si>
    <t>其他業務費用</t>
  </si>
  <si>
    <t>雜項費用</t>
  </si>
  <si>
    <t>業務外費用</t>
  </si>
  <si>
    <t>其他業務外費用</t>
  </si>
  <si>
    <t>業務收入</t>
  </si>
  <si>
    <t>流動資產</t>
  </si>
  <si>
    <t>現金</t>
  </si>
  <si>
    <t>銀行存款</t>
  </si>
  <si>
    <t>零用及週轉金</t>
  </si>
  <si>
    <t>應收款項</t>
  </si>
  <si>
    <t>應收利息</t>
  </si>
  <si>
    <t>其他應收款</t>
  </si>
  <si>
    <t>預付款項</t>
  </si>
  <si>
    <t>固定資產</t>
  </si>
  <si>
    <t>什項設備</t>
  </si>
  <si>
    <t>用品盤存</t>
  </si>
  <si>
    <t>預付費用</t>
  </si>
  <si>
    <t>累計折舊-什項設備(-)</t>
  </si>
  <si>
    <t>應付費用</t>
  </si>
  <si>
    <t>流動負債</t>
  </si>
  <si>
    <t>應付代收款</t>
  </si>
  <si>
    <t>應付款項</t>
  </si>
  <si>
    <t>基金</t>
  </si>
  <si>
    <t>公積</t>
  </si>
  <si>
    <t>特別公積</t>
  </si>
  <si>
    <t xml:space="preserve">  折舊及折耗</t>
  </si>
  <si>
    <t>減少固定資產及遞耗資產</t>
  </si>
  <si>
    <t>增加固定資產及遞耗資產</t>
  </si>
  <si>
    <t>增加短期債務、流動金融負債、其他負債及遞延貸項</t>
  </si>
  <si>
    <t>增加基金、公積及填補短絀</t>
  </si>
  <si>
    <t>減少短期債務、流動金融負債、其他負債及遞延貸項</t>
  </si>
  <si>
    <t>減少基金及公積</t>
  </si>
  <si>
    <t>二、主要表</t>
  </si>
  <si>
    <t>業務活動之現金流量</t>
  </si>
  <si>
    <t>流動資產淨減(淨增-)</t>
  </si>
  <si>
    <t>流動負債淨增(淨減-)</t>
  </si>
  <si>
    <t>期初現金及約當現金</t>
  </si>
  <si>
    <t>期末現金及約當現金</t>
  </si>
  <si>
    <t>累積賸餘</t>
  </si>
  <si>
    <t>註1：黃色與粉紅色部分欄位均已設定公式，無需登打數字，亦請勿隨意更改。</t>
  </si>
  <si>
    <t>註3：收入與成本費用填列參考</t>
  </si>
  <si>
    <t xml:space="preserve">         (1)存款利息收入=&gt;利息收入</t>
  </si>
  <si>
    <t xml:space="preserve">         (2)外界捐贈收入=&gt;受贈收入</t>
  </si>
  <si>
    <t xml:space="preserve">         (4)補助學校教學活動經費=&gt;教學研究及訓輔成本</t>
  </si>
  <si>
    <t xml:space="preserve">         (5)學生獎學金經費=&gt;學生公費及獎勵金</t>
  </si>
  <si>
    <t xml:space="preserve">         (6)固定資產提列折舊=&gt;雜項業務成本</t>
  </si>
  <si>
    <t xml:space="preserve">         (7)日常辦公費=&gt;管理費用及總務費用</t>
  </si>
  <si>
    <t>前年度決算數</t>
  </si>
  <si>
    <t>教學收入</t>
  </si>
  <si>
    <t>建教合作收入</t>
  </si>
  <si>
    <t>其他業務收入</t>
  </si>
  <si>
    <t>其他補助收入</t>
  </si>
  <si>
    <t>雜項業務費用</t>
  </si>
  <si>
    <r>
      <t>註2：倘若粉紅色欄位為負數，請將該儲存格格式改為</t>
    </r>
    <r>
      <rPr>
        <sz val="12"/>
        <color indexed="10"/>
        <rFont val="標楷體"/>
        <family val="4"/>
      </rPr>
      <t>數值</t>
    </r>
    <r>
      <rPr>
        <sz val="12"/>
        <rFont val="標楷體"/>
        <family val="4"/>
      </rPr>
      <t>類別。</t>
    </r>
  </si>
  <si>
    <t xml:space="preserve">         (8)婚喪喜慶花圈等經費=&gt;雜項業務費用</t>
  </si>
  <si>
    <t xml:space="preserve">         (3)董事(會員)年費收入=&gt;雜項收入</t>
  </si>
  <si>
    <t xml:space="preserve">         (9)上年度執行率不佳致須補繳稅之費用=&gt;業務外之雜項費用</t>
  </si>
  <si>
    <r>
      <t>註</t>
    </r>
    <r>
      <rPr>
        <sz val="12"/>
        <rFont val="Times New Roman"/>
        <family val="1"/>
      </rPr>
      <t>4</t>
    </r>
    <r>
      <rPr>
        <sz val="12"/>
        <rFont val="標楷體"/>
        <family val="4"/>
      </rPr>
      <t>：捐贈電腦或書籍給學校者，屬一次性成本</t>
    </r>
    <r>
      <rPr>
        <sz val="12"/>
        <rFont val="Times New Roman"/>
        <family val="1"/>
      </rPr>
      <t>(</t>
    </r>
    <r>
      <rPr>
        <sz val="12"/>
        <rFont val="標楷體"/>
        <family val="4"/>
      </rPr>
      <t>教學研究及訓輔成本</t>
    </r>
    <r>
      <rPr>
        <sz val="12"/>
        <rFont val="Times New Roman"/>
        <family val="1"/>
      </rPr>
      <t>)</t>
    </r>
    <r>
      <rPr>
        <sz val="12"/>
        <rFont val="標楷體"/>
        <family val="4"/>
      </rPr>
      <t>，無須分年提列折舊。</t>
    </r>
  </si>
  <si>
    <t>累積餘絀(-)</t>
  </si>
  <si>
    <t>%</t>
  </si>
  <si>
    <t>說明</t>
  </si>
  <si>
    <t>註：1.黃色部分欄位均已設定公式，無需登打數字，亦請勿隨意更改。</t>
  </si>
  <si>
    <t xml:space="preserve">        淨 值 變 動 預 計 表       </t>
  </si>
  <si>
    <t>本年度增減(-)數</t>
  </si>
  <si>
    <t xml:space="preserve">        收 入 明 細 表       </t>
  </si>
  <si>
    <t>科目名稱</t>
  </si>
  <si>
    <t>本年度預算數</t>
  </si>
  <si>
    <t>上年度預算數</t>
  </si>
  <si>
    <t>總         計</t>
  </si>
  <si>
    <t xml:space="preserve">      支 出 明 細 表       </t>
  </si>
  <si>
    <t xml:space="preserve">     固 定 資 產 投 資 明 細 表    </t>
  </si>
  <si>
    <t xml:space="preserve">說                  明 </t>
  </si>
  <si>
    <t>項                    目</t>
  </si>
  <si>
    <t>本 年 度 預 算 數</t>
  </si>
  <si>
    <t xml:space="preserve">      轉 投 資 明 細 表       </t>
  </si>
  <si>
    <t xml:space="preserve">     員 工 人 數 彙 計 表    </t>
  </si>
  <si>
    <t>總                     計</t>
  </si>
  <si>
    <t xml:space="preserve">     用 人 費 用 彙 計 表    </t>
  </si>
  <si>
    <t>三、明細表</t>
  </si>
  <si>
    <t>四、參考表</t>
  </si>
  <si>
    <t>用人費用</t>
  </si>
  <si>
    <t>服務費用</t>
  </si>
  <si>
    <t>材料及用品費</t>
  </si>
  <si>
    <t>折舊、折耗及攤銷</t>
  </si>
  <si>
    <t>其他</t>
  </si>
  <si>
    <t>會費、捐助與分攤</t>
  </si>
  <si>
    <t xml:space="preserve">        資 產 負 債 預 計 表       </t>
  </si>
  <si>
    <t>什項設備</t>
  </si>
  <si>
    <t>總                          計</t>
  </si>
  <si>
    <t>資         產</t>
  </si>
  <si>
    <t>資 產 合 計</t>
  </si>
  <si>
    <t>負         債</t>
  </si>
  <si>
    <t>負 債 合 計</t>
  </si>
  <si>
    <t>淨         值</t>
  </si>
  <si>
    <t>負債及淨值合計</t>
  </si>
  <si>
    <t xml:space="preserve">    2.基於充分揭露原則之考量，各基金應於附註說明不影響現金流量之投資及融資活動。</t>
  </si>
  <si>
    <t>註：1.黃色部分欄位均已設定公式，無需登打數字，亦請勿隨意更改。</t>
  </si>
  <si>
    <t xml:space="preserve">    2.說明欄請註明收入來源</t>
  </si>
  <si>
    <t>合         計</t>
  </si>
  <si>
    <t xml:space="preserve">    2.上年度餘額=資產負債表之上年度預計數，截至本年度止餘額=資產負債表之本年度預計數</t>
  </si>
  <si>
    <t xml:space="preserve">預     算     數 </t>
  </si>
  <si>
    <t>說                   明</t>
  </si>
  <si>
    <t>項                        目</t>
  </si>
  <si>
    <t>科             目</t>
  </si>
  <si>
    <t>上 年 度 餘 額</t>
  </si>
  <si>
    <t>截至本年度餘額</t>
  </si>
  <si>
    <t>說          明</t>
  </si>
  <si>
    <t>前年度決算數</t>
  </si>
  <si>
    <t>科   目   名   稱</t>
  </si>
  <si>
    <t>說               明</t>
  </si>
  <si>
    <t>比 較 增 減</t>
  </si>
  <si>
    <t>本 年 度 員 額 預 計 數</t>
  </si>
  <si>
    <t xml:space="preserve">    3.本表總計金額應與收支餘絀表之支出總額相等</t>
  </si>
  <si>
    <t>辦理月份</t>
  </si>
  <si>
    <t>計畫名稱</t>
  </si>
  <si>
    <t>預期效益</t>
  </si>
  <si>
    <t>合計</t>
  </si>
  <si>
    <t>經費需求</t>
  </si>
  <si>
    <t>貳、工作計畫或方針</t>
  </si>
  <si>
    <t xml:space="preserve">     現 金 流 量 預 計 表    </t>
  </si>
  <si>
    <t>淨 值 合 計</t>
  </si>
  <si>
    <t xml:space="preserve">    2.說明欄請註明成本與費用之用途</t>
  </si>
  <si>
    <t>填表說明：表內「職類(稱)」，可依實際現況分類表達。</t>
  </si>
  <si>
    <t>職 類   (稱)</t>
  </si>
  <si>
    <t>超時工作報酬</t>
  </si>
  <si>
    <t>津貼</t>
  </si>
  <si>
    <t>獎金</t>
  </si>
  <si>
    <t>退休、卹償金及資遣費</t>
  </si>
  <si>
    <t>分擔保險費</t>
  </si>
  <si>
    <t>福利費</t>
  </si>
  <si>
    <t>其他</t>
  </si>
  <si>
    <t>投資事業名稱</t>
  </si>
  <si>
    <t>累計投資淨額</t>
  </si>
  <si>
    <t>持股比例</t>
  </si>
  <si>
    <t>無</t>
  </si>
  <si>
    <t>捐贈基金</t>
  </si>
  <si>
    <t>其他基金</t>
  </si>
  <si>
    <t>基金</t>
  </si>
  <si>
    <t>創立基金</t>
  </si>
  <si>
    <t>（一）收支營運預計表．．．．．．．．．．．．．．．．．．  1-3</t>
  </si>
  <si>
    <t>（二）現金流量預計表．．．．．．．．．．．．．．．．．．  1-4</t>
  </si>
  <si>
    <t>（三）淨值變動預計表．．．．．．．．．．．．．．．．．．  1-5</t>
  </si>
  <si>
    <t>（一）收入明細表．．．．．．．．．．．．．．．．．．．．  1-6</t>
  </si>
  <si>
    <t>（二）支出明細表．．．．．．．．．．．．．．．．．．．．  1-7</t>
  </si>
  <si>
    <t>（三）固定資產投資明細表．．．．．．．．．．．．．．．．  1-10</t>
  </si>
  <si>
    <t>（四）轉投資明細表．．．．．．．．．．．．．．．．．．．  1-11</t>
  </si>
  <si>
    <t>（一）資產負債預計表．．．．．．．．．．．．．．．．．．  1-12</t>
  </si>
  <si>
    <t>（二）員工人數彙計表．．．．．．．．．．．．．．．．．．  1-14</t>
  </si>
  <si>
    <t>（三）用人費用彙計表．．．．．．．．．．．．．．．．．．  1-15</t>
  </si>
  <si>
    <t>（五）其他．．．．．．．．．．．．．．．．．．．．．．．  1-2</t>
  </si>
  <si>
    <t>（四）前年度及上年度已過期間預算執行情形及成果概數．．．  1-2</t>
  </si>
  <si>
    <t>（三）本年度預算概要．．．．．．．．．．．．．．．．．．  1-2</t>
  </si>
  <si>
    <t>（二）工作計畫或方針．．．．．．．．．．．．．．．．．．  1-1</t>
  </si>
  <si>
    <t>（一）概況．．．．．．．．．．．．．．．．．．．．．．．  1-1</t>
  </si>
  <si>
    <t>一、總說明．．．．．．．．．．．．．．．．．．．．．．．  1-1</t>
  </si>
  <si>
    <t>壹、概況</t>
  </si>
  <si>
    <t>一、設立依據</t>
  </si>
  <si>
    <t>二、設立目的</t>
  </si>
  <si>
    <t>三、組織概況</t>
  </si>
  <si>
    <t>計 畫 重 點</t>
  </si>
  <si>
    <t xml:space="preserve">        收 支 營 運 預 計 表       </t>
  </si>
  <si>
    <t>參、本年度預算概要</t>
  </si>
  <si>
    <t>一、收支營運概況</t>
  </si>
  <si>
    <t>二、現金流量概況</t>
  </si>
  <si>
    <t>三、淨值變動概況</t>
  </si>
  <si>
    <t>肆、前年度及上年度已過期間預算執行情形及成果概述</t>
  </si>
  <si>
    <t>（一）決算結果：</t>
  </si>
  <si>
    <t>（二）計畫執行成果概述：</t>
  </si>
  <si>
    <t>伍、其他：無。</t>
  </si>
  <si>
    <t>收入</t>
  </si>
  <si>
    <t>支出</t>
  </si>
  <si>
    <t>本期賸餘(短絀-)</t>
  </si>
  <si>
    <t>累積短絀(-)</t>
  </si>
  <si>
    <t>薪資</t>
  </si>
  <si>
    <t>本期賸餘(短絀-)</t>
  </si>
  <si>
    <t>捐贈基金</t>
  </si>
  <si>
    <t>其他基金</t>
  </si>
  <si>
    <t>累積短絀(-)</t>
  </si>
  <si>
    <t>特別公積</t>
  </si>
  <si>
    <t>依據花蓮縣教育事務財團法人教育基金會設立許可及監督自治條例設立。</t>
  </si>
  <si>
    <t>充分運用社會資源，以推展本縣教育之發展為宗旨。</t>
  </si>
  <si>
    <t>○年○月</t>
  </si>
  <si>
    <t>學生補助</t>
  </si>
  <si>
    <t>急難及貧困濟助</t>
  </si>
  <si>
    <t>照顧貧困學生，使其順利就學</t>
  </si>
  <si>
    <t>改善充實學習環境及設備</t>
  </si>
  <si>
    <t>增進學習效果</t>
  </si>
  <si>
    <t>管理費用及總務費用</t>
  </si>
  <si>
    <t>相關行政費用</t>
  </si>
  <si>
    <t>使基金會正常運作</t>
  </si>
  <si>
    <t>（一）業務活動之淨現金流入（出）0千元。</t>
  </si>
  <si>
    <t>（三）融資活動之淨現金流入（出）0千元。</t>
  </si>
  <si>
    <t>由學校教職員兼任，為無給職</t>
  </si>
  <si>
    <t>出納</t>
  </si>
  <si>
    <t>由學校教職員兼任，為無給職</t>
  </si>
  <si>
    <t>會計</t>
  </si>
  <si>
    <t>財團法人花蓮縣豐濱國中教育基金會</t>
  </si>
  <si>
    <t>財團法人花蓮縣豐濱國中教育基金會編</t>
  </si>
  <si>
    <r>
      <t>主辦會計：</t>
    </r>
    <r>
      <rPr>
        <sz val="18"/>
        <rFont val="Times New Roman"/>
        <family val="1"/>
      </rPr>
      <t xml:space="preserve"> </t>
    </r>
  </si>
  <si>
    <r>
      <t>董</t>
    </r>
    <r>
      <rPr>
        <sz val="18"/>
        <rFont val="Times New Roman"/>
        <family val="1"/>
      </rPr>
      <t xml:space="preserve">  </t>
    </r>
    <r>
      <rPr>
        <sz val="18"/>
        <rFont val="標楷體"/>
        <family val="4"/>
      </rPr>
      <t>事</t>
    </r>
    <r>
      <rPr>
        <sz val="18"/>
        <rFont val="Times New Roman"/>
        <family val="1"/>
      </rPr>
      <t xml:space="preserve">  </t>
    </r>
    <r>
      <rPr>
        <sz val="18"/>
        <rFont val="標楷體"/>
        <family val="4"/>
      </rPr>
      <t>長：</t>
    </r>
    <r>
      <rPr>
        <sz val="18"/>
        <rFont val="Times New Roman"/>
        <family val="1"/>
      </rPr>
      <t xml:space="preserve">  </t>
    </r>
    <r>
      <rPr>
        <sz val="18"/>
        <rFont val="Times New Roman"/>
        <family val="1"/>
      </rPr>
      <t xml:space="preserve">           </t>
    </r>
  </si>
  <si>
    <t>（二）投資活動之淨現金流入（出）0千元。</t>
  </si>
  <si>
    <t>，主要係有其他補助所致。</t>
  </si>
  <si>
    <t>無受贈</t>
  </si>
  <si>
    <t>隨收入減少</t>
  </si>
  <si>
    <t>109決算及110預算印製</t>
  </si>
  <si>
    <t>　　　學生補助、教學環境修繕、印製預決算</t>
  </si>
  <si>
    <t>（二）學生公費及獎勵金成本執行數0千元，較預計數3千元，減少3千元</t>
  </si>
  <si>
    <t xml:space="preserve">    管理費用及總務費用成本執行數3千元，較預計數6千元，減少3千元</t>
  </si>
  <si>
    <t>，主要係尚有1項目未執行。</t>
  </si>
  <si>
    <t>中華民國113年度預算</t>
  </si>
  <si>
    <t>中華民國113年度</t>
  </si>
  <si>
    <t>中華民國113年度</t>
  </si>
  <si>
    <r>
      <t xml:space="preserve">                               中華民國113年度                </t>
    </r>
    <r>
      <rPr>
        <sz val="11"/>
        <rFont val="標楷體"/>
        <family val="4"/>
      </rPr>
      <t>單位：新臺幣千元</t>
    </r>
  </si>
  <si>
    <r>
      <t xml:space="preserve">                             中華民國113年度            </t>
    </r>
    <r>
      <rPr>
        <sz val="11"/>
        <rFont val="標楷體"/>
        <family val="4"/>
      </rPr>
      <t xml:space="preserve"> 單位：新臺幣千元</t>
    </r>
  </si>
  <si>
    <r>
      <t xml:space="preserve">                 　　        中華民國113年度              </t>
    </r>
    <r>
      <rPr>
        <sz val="11"/>
        <rFont val="標楷體"/>
        <family val="4"/>
      </rPr>
      <t>單位：新臺幣千元</t>
    </r>
  </si>
  <si>
    <r>
      <t xml:space="preserve">                             中華民國113年度               </t>
    </r>
    <r>
      <rPr>
        <sz val="11"/>
        <rFont val="標楷體"/>
        <family val="4"/>
      </rPr>
      <t>單位：新臺幣千元</t>
    </r>
  </si>
  <si>
    <r>
      <t xml:space="preserve">                          中華民國113年度              </t>
    </r>
    <r>
      <rPr>
        <sz val="11"/>
        <rFont val="標楷體"/>
        <family val="4"/>
      </rPr>
      <t>單位：新臺幣千元</t>
    </r>
  </si>
  <si>
    <r>
      <t xml:space="preserve">                           中華民國113年度              </t>
    </r>
    <r>
      <rPr>
        <sz val="11"/>
        <rFont val="標楷體"/>
        <family val="4"/>
      </rPr>
      <t>單位：新臺幣千元</t>
    </r>
  </si>
  <si>
    <r>
      <t xml:space="preserve">                          中華民國113年12月31日          </t>
    </r>
    <r>
      <rPr>
        <sz val="11"/>
        <rFont val="標楷體"/>
        <family val="4"/>
      </rPr>
      <t>單位：新臺幣千元</t>
    </r>
  </si>
  <si>
    <r>
      <t xml:space="preserve">                             中華民國 113年度            </t>
    </r>
    <r>
      <rPr>
        <sz val="11"/>
        <rFont val="標楷體"/>
        <family val="4"/>
      </rPr>
      <t xml:space="preserve">       單位：人</t>
    </r>
  </si>
  <si>
    <r>
      <t xml:space="preserve">                             中華民國113年度          </t>
    </r>
    <r>
      <rPr>
        <sz val="11"/>
        <rFont val="標楷體"/>
        <family val="4"/>
      </rPr>
      <t xml:space="preserve">  單位：新台幣千元</t>
    </r>
  </si>
  <si>
    <t>111年12月31日  實  際  數</t>
  </si>
  <si>
    <t>112年12月31日   
預  計  數</t>
  </si>
  <si>
    <t>一、前年度決算結果及成果概述（請填寫111年度決算及成果概述）</t>
  </si>
  <si>
    <t>二、上年度已過期間預算執行情形（截至112年6月30日止執行情形）</t>
  </si>
  <si>
    <t xml:space="preserve">    教學研究及訓輔成本執行數0千元，較預計數6千元，減少6千元</t>
  </si>
  <si>
    <t>，主要係尚未有需求所致。</t>
  </si>
  <si>
    <t>（一）利息收入執行數25千元，較預計數15千元，增加10千元，係因利率提高。</t>
  </si>
  <si>
    <t>（三）以上總收支相抵後，計騰餘19千元，較預計數0千元</t>
  </si>
  <si>
    <t>　　　，騰餘19千元，主要係尚未有需求。</t>
  </si>
  <si>
    <t>所得稅費用3千元，增加3千元，主要係政府扣稅。</t>
  </si>
  <si>
    <t>無</t>
  </si>
  <si>
    <r>
      <t>11</t>
    </r>
    <r>
      <rPr>
        <sz val="12"/>
        <color indexed="10"/>
        <rFont val="標楷體"/>
        <family val="4"/>
      </rPr>
      <t>2</t>
    </r>
    <r>
      <rPr>
        <sz val="12"/>
        <rFont val="標楷體"/>
        <family val="4"/>
      </rPr>
      <t>年12月31日
預  計  數</t>
    </r>
  </si>
  <si>
    <r>
      <t>本會設董事會管理之，董事共7人，</t>
    </r>
    <r>
      <rPr>
        <sz val="14"/>
        <color indexed="10"/>
        <rFont val="標楷體"/>
        <family val="4"/>
      </rPr>
      <t>監察人2人</t>
    </r>
    <r>
      <rPr>
        <sz val="14"/>
        <rFont val="標楷體"/>
        <family val="4"/>
      </rPr>
      <t>，董事長：張淑晴女士。</t>
    </r>
  </si>
  <si>
    <r>
      <t xml:space="preserve">         民國113年1月1日至113年12月31日       </t>
    </r>
    <r>
      <rPr>
        <sz val="10"/>
        <rFont val="標楷體"/>
        <family val="4"/>
      </rPr>
      <t>單位：新臺幣千元</t>
    </r>
  </si>
  <si>
    <t>9月</t>
  </si>
  <si>
    <t>11月</t>
  </si>
  <si>
    <t>（一）本年度利息收入15千元，較上年度預算數15千元，增加(減少)0元。</t>
  </si>
  <si>
    <t>（二）本年度教學研究及訓輔成本6千元，較上年度預算數6千元，</t>
  </si>
  <si>
    <t>　　　增加（減少）0千元。</t>
  </si>
  <si>
    <t xml:space="preserve">      學生公費及獎勵金3千元，較上年度預算數3千元，增加(減少)0千元。</t>
  </si>
  <si>
    <t>　　　管理及總務費用6千元，較上年度預算數6千元，增加(減少)0千元。</t>
  </si>
  <si>
    <t>（三）以上總收支相抵後，計賸餘（短絀）0千元，較上年度預算數0千元</t>
  </si>
  <si>
    <t>　　　，增加（減少）0千元。</t>
  </si>
  <si>
    <t>（四）現金及約當現金之淨增（減）0千元，係期末現金2,000千元，較期初現金</t>
  </si>
  <si>
    <t>　　　2,000千元增加（減少）之數。</t>
  </si>
  <si>
    <t xml:space="preserve">  本年度期初淨值2,000千元，增加（減少）本年度賸餘（短絀）0千元，期末淨值為2,000千元。</t>
  </si>
  <si>
    <t>　　1.利息收入決算數16千元，較預算數15千元，增加1千元</t>
  </si>
  <si>
    <t>　　2.教學研究及訓輔成本決算數22千元，較預算數6千元，增加16千元。</t>
  </si>
  <si>
    <t xml:space="preserve">      學生公費及獎勵金決算數0千元，較預算數3千元，減少3千元。</t>
  </si>
  <si>
    <t xml:space="preserve">      管理費用及總務費用決算數3千元，較預算數6千元，減少3千元。</t>
  </si>
  <si>
    <t>　　3.以上總收支相抵後，計短絀9千元，較預算數0千元， 減少9千元。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</si>
</sst>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0_);[Red]\(#,##0\)"/>
    <numFmt numFmtId="182" formatCode="0.00_);[Red]\(0.00\)"/>
    <numFmt numFmtId="183" formatCode="#,##0.00_ ;[Red]\-#,##0.00\ "/>
    <numFmt numFmtId="184" formatCode="#,##0.000_ "/>
    <numFmt numFmtId="185" formatCode="_-* #,##0.000_-;\-* #,##0.000_-;_-* &quot;-&quot;???_-;_-@_-"/>
    <numFmt numFmtId="186" formatCode="0_);[Red]\(0\)"/>
    <numFmt numFmtId="187" formatCode="0.0_);[Red]\(0.0\)"/>
  </numFmts>
  <fonts count="66">
    <font>
      <sz val="12"/>
      <name val="新細明體"/>
      <family val="1"/>
    </font>
    <font>
      <sz val="9"/>
      <name val="新細明體"/>
      <family val="1"/>
    </font>
    <font>
      <sz val="18"/>
      <name val="標楷體"/>
      <family val="4"/>
    </font>
    <font>
      <sz val="12"/>
      <name val="標楷體"/>
      <family val="4"/>
    </font>
    <font>
      <u val="single"/>
      <sz val="26"/>
      <name val="標楷體"/>
      <family val="4"/>
    </font>
    <font>
      <sz val="16"/>
      <name val="標楷體"/>
      <family val="4"/>
    </font>
    <font>
      <sz val="22"/>
      <name val="標楷體"/>
      <family val="4"/>
    </font>
    <font>
      <sz val="28"/>
      <name val="標楷體"/>
      <family val="4"/>
    </font>
    <font>
      <sz val="48"/>
      <name val="標楷體"/>
      <family val="4"/>
    </font>
    <font>
      <sz val="20"/>
      <name val="標楷體"/>
      <family val="4"/>
    </font>
    <font>
      <sz val="12"/>
      <name val="Times New Roman"/>
      <family val="1"/>
    </font>
    <font>
      <u val="single"/>
      <sz val="18"/>
      <name val="標楷體"/>
      <family val="4"/>
    </font>
    <font>
      <u val="single"/>
      <sz val="20"/>
      <name val="標楷體"/>
      <family val="4"/>
    </font>
    <font>
      <sz val="14"/>
      <name val="標楷體"/>
      <family val="4"/>
    </font>
    <font>
      <sz val="9"/>
      <name val="細明體"/>
      <family val="3"/>
    </font>
    <font>
      <u val="single"/>
      <sz val="16"/>
      <name val="標楷體"/>
      <family val="4"/>
    </font>
    <font>
      <b/>
      <sz val="14"/>
      <name val="標楷體"/>
      <family val="4"/>
    </font>
    <font>
      <sz val="11"/>
      <name val="標楷體"/>
      <family val="4"/>
    </font>
    <font>
      <sz val="10"/>
      <name val="標楷體"/>
      <family val="4"/>
    </font>
    <font>
      <sz val="18"/>
      <name val="Times New Roman"/>
      <family val="1"/>
    </font>
    <font>
      <sz val="12"/>
      <color indexed="10"/>
      <name val="標楷體"/>
      <family val="4"/>
    </font>
    <font>
      <b/>
      <sz val="12"/>
      <name val="標楷體"/>
      <family val="4"/>
    </font>
    <font>
      <sz val="14"/>
      <name val="新細明體"/>
      <family val="1"/>
    </font>
    <font>
      <b/>
      <sz val="11"/>
      <name val="標楷體"/>
      <family val="4"/>
    </font>
    <font>
      <sz val="14"/>
      <color indexed="12"/>
      <name val="標楷體"/>
      <family val="4"/>
    </font>
    <font>
      <sz val="12"/>
      <color indexed="12"/>
      <name val="標楷體"/>
      <family val="4"/>
    </font>
    <font>
      <sz val="14"/>
      <color indexed="8"/>
      <name val="標楷體"/>
      <family val="4"/>
    </font>
    <font>
      <sz val="14"/>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4"/>
      <color rgb="FFFF0000"/>
      <name val="標楷體"/>
      <family val="4"/>
    </font>
    <font>
      <sz val="14"/>
      <color theme="1"/>
      <name val="標楷體"/>
      <family val="4"/>
    </font>
    <font>
      <sz val="12"/>
      <color theme="1"/>
      <name val="新細明體"/>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9" borderId="0" applyNumberFormat="0" applyBorder="0" applyAlignment="0" applyProtection="0"/>
    <xf numFmtId="0" fontId="48" fillId="0" borderId="1" applyNumberFormat="0" applyFill="0" applyAlignment="0" applyProtection="0"/>
    <xf numFmtId="0" fontId="49" fillId="20" borderId="0" applyNumberFormat="0" applyBorder="0" applyAlignment="0" applyProtection="0"/>
    <xf numFmtId="9" fontId="0" fillId="0" borderId="0" applyFont="0" applyFill="0" applyBorder="0" applyAlignment="0" applyProtection="0"/>
    <xf numFmtId="0" fontId="5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2" borderId="4" applyNumberFormat="0" applyFont="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2" applyNumberFormat="0" applyAlignment="0" applyProtection="0"/>
    <xf numFmtId="0" fontId="58" fillId="21" borderId="8" applyNumberFormat="0" applyAlignment="0" applyProtection="0"/>
    <xf numFmtId="0" fontId="59" fillId="30" borderId="9" applyNumberFormat="0" applyAlignment="0" applyProtection="0"/>
    <xf numFmtId="0" fontId="60" fillId="31" borderId="0" applyNumberFormat="0" applyBorder="0" applyAlignment="0" applyProtection="0"/>
    <xf numFmtId="0" fontId="61" fillId="0" borderId="0" applyNumberFormat="0" applyFill="0" applyBorder="0" applyAlignment="0" applyProtection="0"/>
  </cellStyleXfs>
  <cellXfs count="343">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left"/>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176" fontId="3" fillId="0" borderId="0" xfId="0" applyNumberFormat="1" applyFont="1" applyAlignment="1">
      <alignment vertical="center"/>
    </xf>
    <xf numFmtId="176" fontId="17" fillId="0" borderId="0" xfId="0" applyNumberFormat="1" applyFont="1" applyAlignment="1">
      <alignment vertical="center"/>
    </xf>
    <xf numFmtId="177" fontId="3" fillId="0" borderId="0" xfId="0" applyNumberFormat="1" applyFont="1" applyAlignment="1">
      <alignment vertical="center"/>
    </xf>
    <xf numFmtId="41" fontId="3" fillId="0" borderId="0" xfId="0" applyNumberFormat="1" applyFont="1" applyAlignment="1">
      <alignment vertical="center"/>
    </xf>
    <xf numFmtId="49" fontId="3" fillId="0" borderId="0" xfId="0" applyNumberFormat="1" applyFont="1" applyAlignment="1">
      <alignment vertical="center"/>
    </xf>
    <xf numFmtId="176" fontId="17" fillId="0" borderId="0" xfId="0" applyNumberFormat="1" applyFont="1" applyAlignment="1">
      <alignment horizontal="left" vertical="center" indent="2"/>
    </xf>
    <xf numFmtId="176" fontId="3" fillId="32" borderId="10" xfId="0" applyNumberFormat="1" applyFont="1" applyFill="1" applyBorder="1" applyAlignment="1">
      <alignment horizontal="center" vertical="center"/>
    </xf>
    <xf numFmtId="177" fontId="3" fillId="32" borderId="10" xfId="0" applyNumberFormat="1" applyFont="1" applyFill="1" applyBorder="1" applyAlignment="1">
      <alignment horizontal="center" vertical="center"/>
    </xf>
    <xf numFmtId="176" fontId="17" fillId="32" borderId="11" xfId="0" applyNumberFormat="1" applyFont="1" applyFill="1" applyBorder="1" applyAlignment="1">
      <alignment horizontal="left" vertical="center" indent="1"/>
    </xf>
    <xf numFmtId="41" fontId="18" fillId="32" borderId="11" xfId="0" applyNumberFormat="1" applyFont="1" applyFill="1" applyBorder="1" applyAlignment="1">
      <alignment vertical="center"/>
    </xf>
    <xf numFmtId="176" fontId="17" fillId="32" borderId="11" xfId="0" applyNumberFormat="1" applyFont="1" applyFill="1" applyBorder="1" applyAlignment="1">
      <alignment horizontal="left" vertical="center" indent="2"/>
    </xf>
    <xf numFmtId="177" fontId="18" fillId="32" borderId="11" xfId="0" applyNumberFormat="1" applyFont="1" applyFill="1" applyBorder="1" applyAlignment="1">
      <alignment horizontal="right" vertical="center"/>
    </xf>
    <xf numFmtId="176" fontId="17" fillId="32" borderId="11" xfId="0" applyNumberFormat="1" applyFont="1" applyFill="1" applyBorder="1" applyAlignment="1">
      <alignment vertical="center"/>
    </xf>
    <xf numFmtId="0" fontId="13" fillId="32" borderId="12" xfId="0" applyFont="1" applyFill="1" applyBorder="1" applyAlignment="1">
      <alignment vertical="center"/>
    </xf>
    <xf numFmtId="49" fontId="17" fillId="32" borderId="13" xfId="0" applyNumberFormat="1" applyFont="1" applyFill="1" applyBorder="1" applyAlignment="1">
      <alignment vertical="center" wrapText="1"/>
    </xf>
    <xf numFmtId="49" fontId="17" fillId="32" borderId="11" xfId="0" applyNumberFormat="1" applyFont="1" applyFill="1" applyBorder="1" applyAlignment="1">
      <alignment horizontal="left" vertical="center" wrapText="1" indent="1"/>
    </xf>
    <xf numFmtId="49" fontId="17" fillId="32" borderId="11" xfId="0" applyNumberFormat="1" applyFont="1" applyFill="1" applyBorder="1" applyAlignment="1">
      <alignment vertical="center" wrapText="1"/>
    </xf>
    <xf numFmtId="49" fontId="3" fillId="32" borderId="11" xfId="0" applyNumberFormat="1" applyFont="1" applyFill="1" applyBorder="1" applyAlignment="1">
      <alignment vertical="center"/>
    </xf>
    <xf numFmtId="49" fontId="3" fillId="32" borderId="14" xfId="0" applyNumberFormat="1" applyFont="1" applyFill="1" applyBorder="1" applyAlignment="1">
      <alignment vertical="center"/>
    </xf>
    <xf numFmtId="176" fontId="3" fillId="32" borderId="11" xfId="0" applyNumberFormat="1" applyFont="1" applyFill="1" applyBorder="1" applyAlignment="1">
      <alignment vertical="center"/>
    </xf>
    <xf numFmtId="176" fontId="3" fillId="32" borderId="14" xfId="0" applyNumberFormat="1" applyFont="1" applyFill="1" applyBorder="1" applyAlignment="1">
      <alignment vertical="center"/>
    </xf>
    <xf numFmtId="41" fontId="3" fillId="32" borderId="11" xfId="0" applyNumberFormat="1" applyFont="1" applyFill="1" applyBorder="1" applyAlignment="1">
      <alignment vertical="center"/>
    </xf>
    <xf numFmtId="176" fontId="3" fillId="32" borderId="13" xfId="0" applyNumberFormat="1" applyFont="1" applyFill="1" applyBorder="1" applyAlignment="1">
      <alignment vertical="center"/>
    </xf>
    <xf numFmtId="177" fontId="18" fillId="32" borderId="14" xfId="0" applyNumberFormat="1" applyFont="1" applyFill="1" applyBorder="1" applyAlignment="1">
      <alignment horizontal="right" vertical="center"/>
    </xf>
    <xf numFmtId="176" fontId="17" fillId="32" borderId="11" xfId="0" applyNumberFormat="1" applyFont="1" applyFill="1" applyBorder="1" applyAlignment="1">
      <alignment horizontal="left" vertical="center"/>
    </xf>
    <xf numFmtId="176" fontId="17" fillId="32" borderId="14" xfId="0" applyNumberFormat="1" applyFont="1" applyFill="1" applyBorder="1" applyAlignment="1">
      <alignment vertical="center"/>
    </xf>
    <xf numFmtId="41" fontId="18" fillId="32" borderId="14" xfId="0" applyNumberFormat="1" applyFont="1" applyFill="1" applyBorder="1" applyAlignment="1">
      <alignment vertical="center"/>
    </xf>
    <xf numFmtId="176" fontId="18" fillId="32" borderId="14" xfId="0" applyNumberFormat="1" applyFont="1" applyFill="1" applyBorder="1" applyAlignment="1">
      <alignment vertical="center"/>
    </xf>
    <xf numFmtId="49" fontId="17" fillId="32" borderId="11" xfId="0" applyNumberFormat="1" applyFont="1" applyFill="1" applyBorder="1" applyAlignment="1">
      <alignment horizontal="left" vertical="center" wrapText="1" indent="2"/>
    </xf>
    <xf numFmtId="182" fontId="3" fillId="0" borderId="0" xfId="0" applyNumberFormat="1" applyFont="1" applyAlignment="1">
      <alignment horizontal="left" vertical="center" wrapText="1"/>
    </xf>
    <xf numFmtId="176" fontId="18" fillId="32" borderId="11" xfId="0" applyNumberFormat="1" applyFont="1" applyFill="1" applyBorder="1" applyAlignment="1">
      <alignment vertical="center"/>
    </xf>
    <xf numFmtId="0" fontId="21" fillId="0" borderId="0" xfId="0"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6" fillId="0" borderId="0" xfId="0" applyFont="1" applyFill="1" applyBorder="1" applyAlignment="1">
      <alignment vertical="center"/>
    </xf>
    <xf numFmtId="176" fontId="3" fillId="32" borderId="13" xfId="0" applyNumberFormat="1" applyFont="1" applyFill="1" applyBorder="1" applyAlignment="1">
      <alignment horizontal="center" vertical="center"/>
    </xf>
    <xf numFmtId="176" fontId="21" fillId="32" borderId="13" xfId="0" applyNumberFormat="1" applyFont="1" applyFill="1" applyBorder="1" applyAlignment="1">
      <alignment horizontal="left" vertical="center"/>
    </xf>
    <xf numFmtId="176" fontId="23" fillId="32" borderId="11" xfId="0" applyNumberFormat="1" applyFont="1" applyFill="1" applyBorder="1" applyAlignment="1">
      <alignment vertical="center"/>
    </xf>
    <xf numFmtId="182" fontId="17" fillId="32" borderId="13" xfId="0" applyNumberFormat="1" applyFont="1" applyFill="1" applyBorder="1" applyAlignment="1">
      <alignment horizontal="left" vertical="center" wrapText="1"/>
    </xf>
    <xf numFmtId="182" fontId="17" fillId="32" borderId="11" xfId="0" applyNumberFormat="1" applyFont="1" applyFill="1" applyBorder="1" applyAlignment="1">
      <alignment horizontal="left" vertical="center" wrapText="1"/>
    </xf>
    <xf numFmtId="182" fontId="17" fillId="32" borderId="11" xfId="0" applyNumberFormat="1" applyFont="1" applyFill="1" applyBorder="1" applyAlignment="1">
      <alignment horizontal="left" vertical="center" wrapText="1" indent="1"/>
    </xf>
    <xf numFmtId="176" fontId="3" fillId="0" borderId="0" xfId="0" applyNumberFormat="1" applyFont="1" applyFill="1" applyAlignment="1">
      <alignment vertical="center"/>
    </xf>
    <xf numFmtId="176" fontId="17" fillId="0" borderId="0" xfId="0" applyNumberFormat="1" applyFont="1" applyFill="1" applyAlignment="1">
      <alignment vertical="center"/>
    </xf>
    <xf numFmtId="176" fontId="18" fillId="0" borderId="11" xfId="0" applyNumberFormat="1" applyFont="1" applyFill="1" applyBorder="1" applyAlignment="1">
      <alignment vertical="center"/>
    </xf>
    <xf numFmtId="182" fontId="17" fillId="0" borderId="11" xfId="0" applyNumberFormat="1" applyFont="1" applyFill="1" applyBorder="1" applyAlignment="1">
      <alignment horizontal="left" vertical="center" wrapText="1" indent="1"/>
    </xf>
    <xf numFmtId="176" fontId="17" fillId="0" borderId="11" xfId="0" applyNumberFormat="1" applyFont="1" applyFill="1" applyBorder="1" applyAlignment="1">
      <alignment vertical="center"/>
    </xf>
    <xf numFmtId="182" fontId="17" fillId="0" borderId="11" xfId="0" applyNumberFormat="1" applyFont="1" applyFill="1" applyBorder="1" applyAlignment="1">
      <alignment horizontal="left" vertical="center" wrapText="1"/>
    </xf>
    <xf numFmtId="176" fontId="17" fillId="0" borderId="14" xfId="0" applyNumberFormat="1" applyFont="1" applyFill="1" applyBorder="1" applyAlignment="1">
      <alignment vertical="center"/>
    </xf>
    <xf numFmtId="176" fontId="18" fillId="0" borderId="14" xfId="0" applyNumberFormat="1" applyFont="1" applyFill="1" applyBorder="1" applyAlignment="1">
      <alignment vertical="center"/>
    </xf>
    <xf numFmtId="182" fontId="3" fillId="0" borderId="0" xfId="0" applyNumberFormat="1" applyFont="1" applyFill="1" applyAlignment="1">
      <alignment horizontal="left" vertical="center" wrapText="1"/>
    </xf>
    <xf numFmtId="176" fontId="17" fillId="0" borderId="14"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wrapText="1" indent="1"/>
    </xf>
    <xf numFmtId="176" fontId="3" fillId="0" borderId="11" xfId="0" applyNumberFormat="1" applyFont="1" applyFill="1" applyBorder="1" applyAlignment="1">
      <alignment vertical="center"/>
    </xf>
    <xf numFmtId="49" fontId="17" fillId="0" borderId="11" xfId="0" applyNumberFormat="1" applyFont="1" applyFill="1" applyBorder="1" applyAlignment="1">
      <alignment horizontal="left" vertical="center" wrapText="1" indent="2"/>
    </xf>
    <xf numFmtId="49" fontId="17" fillId="0" borderId="11" xfId="0" applyNumberFormat="1" applyFont="1" applyFill="1" applyBorder="1" applyAlignment="1">
      <alignment vertical="center" wrapText="1"/>
    </xf>
    <xf numFmtId="41" fontId="3"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177" fontId="18" fillId="32" borderId="13" xfId="0" applyNumberFormat="1" applyFont="1" applyFill="1" applyBorder="1" applyAlignment="1">
      <alignment horizontal="right" vertical="center"/>
    </xf>
    <xf numFmtId="0" fontId="0" fillId="0" borderId="0" xfId="0" applyFont="1" applyAlignment="1">
      <alignment vertical="center"/>
    </xf>
    <xf numFmtId="41" fontId="17" fillId="32" borderId="11" xfId="0" applyNumberFormat="1" applyFont="1" applyFill="1" applyBorder="1" applyAlignment="1">
      <alignment vertical="center"/>
    </xf>
    <xf numFmtId="41" fontId="17" fillId="32" borderId="11" xfId="0" applyNumberFormat="1" applyFont="1" applyFill="1" applyBorder="1" applyAlignment="1">
      <alignment horizontal="left" vertical="center" indent="1"/>
    </xf>
    <xf numFmtId="41" fontId="17" fillId="32" borderId="14" xfId="0" applyNumberFormat="1" applyFont="1" applyFill="1" applyBorder="1" applyAlignment="1">
      <alignment horizontal="center" vertical="center"/>
    </xf>
    <xf numFmtId="41" fontId="17" fillId="32" borderId="14" xfId="0" applyNumberFormat="1" applyFont="1" applyFill="1" applyBorder="1" applyAlignment="1">
      <alignment vertical="center"/>
    </xf>
    <xf numFmtId="41" fontId="17" fillId="32" borderId="11" xfId="0" applyNumberFormat="1" applyFont="1" applyFill="1" applyBorder="1" applyAlignment="1">
      <alignment horizontal="left" vertical="top" indent="2"/>
    </xf>
    <xf numFmtId="41" fontId="18" fillId="32" borderId="11" xfId="0" applyNumberFormat="1" applyFont="1" applyFill="1" applyBorder="1" applyAlignment="1">
      <alignment horizontal="left" vertical="top"/>
    </xf>
    <xf numFmtId="49" fontId="3" fillId="32" borderId="14" xfId="0" applyNumberFormat="1" applyFont="1" applyFill="1" applyBorder="1" applyAlignment="1">
      <alignment horizontal="center" vertical="center"/>
    </xf>
    <xf numFmtId="176" fontId="17" fillId="32" borderId="11" xfId="0" applyNumberFormat="1" applyFont="1" applyFill="1" applyBorder="1" applyAlignment="1">
      <alignment horizontal="left" vertical="top" indent="2"/>
    </xf>
    <xf numFmtId="176" fontId="23" fillId="0" borderId="0" xfId="0" applyNumberFormat="1" applyFont="1" applyAlignment="1">
      <alignment vertical="center"/>
    </xf>
    <xf numFmtId="49" fontId="13" fillId="32" borderId="11" xfId="0" applyNumberFormat="1" applyFont="1" applyFill="1" applyBorder="1" applyAlignment="1">
      <alignment horizontal="left" vertical="center" wrapText="1"/>
    </xf>
    <xf numFmtId="49" fontId="3" fillId="32" borderId="11" xfId="0" applyNumberFormat="1" applyFont="1" applyFill="1" applyBorder="1" applyAlignment="1">
      <alignment horizontal="left" vertical="center" wrapText="1"/>
    </xf>
    <xf numFmtId="41" fontId="3" fillId="32" borderId="14" xfId="0" applyNumberFormat="1" applyFont="1" applyFill="1" applyBorder="1" applyAlignment="1">
      <alignment vertical="center"/>
    </xf>
    <xf numFmtId="41" fontId="17" fillId="32" borderId="11" xfId="0" applyNumberFormat="1" applyFont="1" applyFill="1" applyBorder="1" applyAlignment="1">
      <alignment horizontal="left" vertical="top"/>
    </xf>
    <xf numFmtId="176" fontId="17" fillId="0" borderId="0" xfId="0" applyNumberFormat="1" applyFont="1" applyFill="1" applyAlignment="1">
      <alignment horizontal="left" vertical="top"/>
    </xf>
    <xf numFmtId="49" fontId="18" fillId="0" borderId="14" xfId="0" applyNumberFormat="1" applyFont="1" applyFill="1" applyBorder="1" applyAlignment="1">
      <alignment horizontal="left" vertical="top" wrapText="1"/>
    </xf>
    <xf numFmtId="49" fontId="18" fillId="0" borderId="11" xfId="0" applyNumberFormat="1" applyFont="1" applyFill="1" applyBorder="1" applyAlignment="1">
      <alignment horizontal="left" vertical="top"/>
    </xf>
    <xf numFmtId="49" fontId="18" fillId="32" borderId="11" xfId="0" applyNumberFormat="1" applyFont="1" applyFill="1" applyBorder="1" applyAlignment="1">
      <alignment horizontal="left" vertical="top"/>
    </xf>
    <xf numFmtId="49" fontId="18" fillId="0" borderId="11" xfId="0" applyNumberFormat="1" applyFont="1" applyFill="1" applyBorder="1" applyAlignment="1">
      <alignment horizontal="left" vertical="top" wrapText="1"/>
    </xf>
    <xf numFmtId="49" fontId="20" fillId="0" borderId="0" xfId="0" applyNumberFormat="1" applyFont="1" applyAlignment="1">
      <alignment vertical="center"/>
    </xf>
    <xf numFmtId="49" fontId="3" fillId="0" borderId="11" xfId="0" applyNumberFormat="1" applyFont="1" applyFill="1" applyBorder="1" applyAlignment="1">
      <alignment horizontal="left" vertical="top"/>
    </xf>
    <xf numFmtId="49" fontId="3" fillId="32" borderId="11" xfId="0" applyNumberFormat="1" applyFont="1" applyFill="1" applyBorder="1" applyAlignment="1">
      <alignment horizontal="left" vertical="top"/>
    </xf>
    <xf numFmtId="49" fontId="18" fillId="0" borderId="11" xfId="0" applyNumberFormat="1" applyFont="1" applyBorder="1" applyAlignment="1">
      <alignment horizontal="left" vertical="top"/>
    </xf>
    <xf numFmtId="49" fontId="18" fillId="32" borderId="13" xfId="0" applyNumberFormat="1" applyFont="1" applyFill="1" applyBorder="1" applyAlignment="1">
      <alignment horizontal="left" vertical="top"/>
    </xf>
    <xf numFmtId="49" fontId="18" fillId="0" borderId="14" xfId="0" applyNumberFormat="1" applyFont="1" applyFill="1" applyBorder="1" applyAlignment="1">
      <alignment horizontal="left" vertical="top"/>
    </xf>
    <xf numFmtId="49" fontId="18" fillId="0" borderId="13" xfId="0" applyNumberFormat="1" applyFont="1" applyFill="1" applyBorder="1" applyAlignment="1">
      <alignment horizontal="left" vertical="top"/>
    </xf>
    <xf numFmtId="49" fontId="17" fillId="0" borderId="11" xfId="0" applyNumberFormat="1" applyFont="1" applyBorder="1" applyAlignment="1">
      <alignment horizontal="left" vertical="top"/>
    </xf>
    <xf numFmtId="49" fontId="17" fillId="32" borderId="11" xfId="0" applyNumberFormat="1" applyFont="1" applyFill="1" applyBorder="1" applyAlignment="1">
      <alignment horizontal="left" vertical="top"/>
    </xf>
    <xf numFmtId="41" fontId="3" fillId="0" borderId="11" xfId="0" applyNumberFormat="1" applyFont="1" applyFill="1" applyBorder="1" applyAlignment="1">
      <alignment vertical="top"/>
    </xf>
    <xf numFmtId="41" fontId="13" fillId="32" borderId="11" xfId="0" applyNumberFormat="1" applyFont="1" applyFill="1" applyBorder="1" applyAlignment="1">
      <alignment vertical="top" wrapText="1"/>
    </xf>
    <xf numFmtId="41" fontId="3" fillId="32" borderId="11" xfId="0" applyNumberFormat="1" applyFont="1" applyFill="1" applyBorder="1" applyAlignment="1">
      <alignment vertical="top"/>
    </xf>
    <xf numFmtId="41" fontId="17" fillId="0" borderId="11" xfId="0" applyNumberFormat="1" applyFont="1" applyFill="1" applyBorder="1" applyAlignment="1">
      <alignment vertical="top"/>
    </xf>
    <xf numFmtId="41" fontId="17" fillId="32" borderId="13" xfId="0" applyNumberFormat="1" applyFont="1" applyFill="1" applyBorder="1" applyAlignment="1">
      <alignment vertical="top"/>
    </xf>
    <xf numFmtId="41" fontId="17" fillId="32" borderId="11"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3" xfId="0" applyNumberFormat="1" applyFont="1" applyFill="1" applyBorder="1" applyAlignment="1">
      <alignment vertical="top"/>
    </xf>
    <xf numFmtId="41" fontId="17" fillId="32" borderId="14" xfId="0" applyNumberFormat="1" applyFont="1" applyFill="1" applyBorder="1" applyAlignment="1">
      <alignment vertical="top"/>
    </xf>
    <xf numFmtId="49" fontId="17" fillId="32" borderId="11" xfId="0" applyNumberFormat="1" applyFont="1" applyFill="1" applyBorder="1" applyAlignment="1">
      <alignment horizontal="left" vertical="top" indent="1"/>
    </xf>
    <xf numFmtId="49" fontId="17" fillId="32" borderId="11" xfId="0" applyNumberFormat="1" applyFont="1" applyFill="1" applyBorder="1" applyAlignment="1">
      <alignment horizontal="left" vertical="top" indent="3"/>
    </xf>
    <xf numFmtId="49" fontId="17" fillId="32" borderId="14" xfId="0" applyNumberFormat="1" applyFont="1" applyFill="1" applyBorder="1" applyAlignment="1">
      <alignment horizontal="left" vertical="top" indent="3"/>
    </xf>
    <xf numFmtId="49" fontId="17" fillId="32" borderId="13" xfId="0" applyNumberFormat="1" applyFont="1" applyFill="1" applyBorder="1" applyAlignment="1">
      <alignment horizontal="left" vertical="top" indent="3"/>
    </xf>
    <xf numFmtId="49" fontId="17" fillId="32" borderId="11" xfId="0" applyNumberFormat="1" applyFont="1" applyFill="1" applyBorder="1" applyAlignment="1">
      <alignment horizontal="left" vertical="center" indent="3"/>
    </xf>
    <xf numFmtId="49" fontId="17" fillId="32" borderId="14" xfId="0" applyNumberFormat="1" applyFont="1" applyFill="1" applyBorder="1" applyAlignment="1">
      <alignment horizontal="center" vertical="center"/>
    </xf>
    <xf numFmtId="49" fontId="17" fillId="32" borderId="11" xfId="0" applyNumberFormat="1" applyFont="1" applyFill="1" applyBorder="1" applyAlignment="1">
      <alignment horizontal="left" vertical="top" indent="2"/>
    </xf>
    <xf numFmtId="49" fontId="17" fillId="32" borderId="13" xfId="0" applyNumberFormat="1" applyFont="1" applyFill="1" applyBorder="1" applyAlignment="1">
      <alignment horizontal="left" vertical="top" indent="2"/>
    </xf>
    <xf numFmtId="182" fontId="17" fillId="32" borderId="14" xfId="0" applyNumberFormat="1" applyFont="1" applyFill="1" applyBorder="1" applyAlignment="1">
      <alignment horizontal="center" vertical="center" wrapText="1"/>
    </xf>
    <xf numFmtId="184" fontId="17" fillId="32" borderId="11" xfId="0" applyNumberFormat="1" applyFont="1" applyFill="1" applyBorder="1" applyAlignment="1">
      <alignment vertical="center"/>
    </xf>
    <xf numFmtId="185" fontId="18" fillId="32" borderId="11" xfId="0" applyNumberFormat="1" applyFont="1" applyFill="1" applyBorder="1" applyAlignment="1">
      <alignment vertical="center"/>
    </xf>
    <xf numFmtId="185" fontId="17" fillId="32" borderId="11" xfId="0" applyNumberFormat="1" applyFont="1" applyFill="1" applyBorder="1" applyAlignment="1">
      <alignment vertical="top"/>
    </xf>
    <xf numFmtId="184" fontId="17" fillId="32" borderId="13" xfId="0" applyNumberFormat="1" applyFont="1" applyFill="1" applyBorder="1" applyAlignment="1">
      <alignment horizontal="center" vertical="center"/>
    </xf>
    <xf numFmtId="184" fontId="17" fillId="32" borderId="11" xfId="0" applyNumberFormat="1" applyFont="1" applyFill="1" applyBorder="1" applyAlignment="1">
      <alignment horizontal="left" vertical="center" indent="1"/>
    </xf>
    <xf numFmtId="184" fontId="17" fillId="32" borderId="11" xfId="0" applyNumberFormat="1" applyFont="1" applyFill="1" applyBorder="1" applyAlignment="1">
      <alignment horizontal="left" vertical="center" indent="2"/>
    </xf>
    <xf numFmtId="184" fontId="17" fillId="32" borderId="11" xfId="0" applyNumberFormat="1" applyFont="1" applyFill="1" applyBorder="1" applyAlignment="1">
      <alignment horizontal="left" vertical="center" indent="3"/>
    </xf>
    <xf numFmtId="184" fontId="23" fillId="32" borderId="11" xfId="0" applyNumberFormat="1" applyFont="1" applyFill="1" applyBorder="1" applyAlignment="1">
      <alignment vertical="center"/>
    </xf>
    <xf numFmtId="184" fontId="17" fillId="32" borderId="11" xfId="0" applyNumberFormat="1" applyFont="1" applyFill="1" applyBorder="1" applyAlignment="1">
      <alignment horizontal="center" vertical="center"/>
    </xf>
    <xf numFmtId="184" fontId="17" fillId="32" borderId="11" xfId="0" applyNumberFormat="1" applyFont="1" applyFill="1" applyBorder="1" applyAlignment="1">
      <alignment vertical="center"/>
    </xf>
    <xf numFmtId="184" fontId="23" fillId="32" borderId="14" xfId="0" applyNumberFormat="1" applyFont="1" applyFill="1" applyBorder="1" applyAlignment="1">
      <alignment vertical="center"/>
    </xf>
    <xf numFmtId="0" fontId="15" fillId="0" borderId="0" xfId="0" applyFont="1" applyFill="1" applyAlignment="1">
      <alignment horizontal="center"/>
    </xf>
    <xf numFmtId="0" fontId="3" fillId="0" borderId="0" xfId="0" applyFont="1" applyFill="1" applyBorder="1" applyAlignment="1">
      <alignment horizontal="center"/>
    </xf>
    <xf numFmtId="0" fontId="22"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3" fillId="0" borderId="0" xfId="0" applyFont="1" applyBorder="1" applyAlignment="1">
      <alignment vertical="top" wrapText="1"/>
    </xf>
    <xf numFmtId="0" fontId="13" fillId="0" borderId="0" xfId="0" applyFont="1" applyFill="1" applyBorder="1" applyAlignment="1">
      <alignment vertical="center"/>
    </xf>
    <xf numFmtId="0" fontId="13" fillId="0" borderId="0" xfId="0" applyFont="1" applyBorder="1" applyAlignment="1">
      <alignment vertical="center"/>
    </xf>
    <xf numFmtId="0" fontId="21" fillId="0" borderId="0" xfId="0" applyFont="1" applyFill="1" applyBorder="1" applyAlignment="1">
      <alignment vertical="center"/>
    </xf>
    <xf numFmtId="0" fontId="25" fillId="33" borderId="0" xfId="0" applyFont="1" applyFill="1" applyAlignment="1">
      <alignment vertical="center"/>
    </xf>
    <xf numFmtId="4" fontId="26" fillId="0" borderId="0" xfId="0" applyNumberFormat="1" applyFont="1" applyFill="1" applyBorder="1" applyAlignment="1">
      <alignment vertical="center"/>
    </xf>
    <xf numFmtId="0" fontId="26" fillId="0" borderId="0" xfId="0" applyFont="1" applyBorder="1" applyAlignment="1">
      <alignment vertical="center"/>
    </xf>
    <xf numFmtId="0" fontId="13" fillId="0" borderId="15" xfId="0" applyFont="1" applyFill="1" applyBorder="1" applyAlignment="1">
      <alignment vertical="center" wrapText="1"/>
    </xf>
    <xf numFmtId="0" fontId="13" fillId="0" borderId="16" xfId="0" applyFont="1" applyFill="1" applyBorder="1" applyAlignment="1">
      <alignment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0" fontId="13" fillId="0" borderId="15" xfId="0" applyFont="1" applyFill="1" applyBorder="1" applyAlignment="1">
      <alignment vertical="center"/>
    </xf>
    <xf numFmtId="0" fontId="13" fillId="0" borderId="19" xfId="0" applyFont="1" applyFill="1" applyBorder="1" applyAlignment="1">
      <alignment vertical="center"/>
    </xf>
    <xf numFmtId="0" fontId="13" fillId="0" borderId="15" xfId="0" applyFont="1" applyFill="1" applyBorder="1" applyAlignment="1">
      <alignment vertical="center"/>
    </xf>
    <xf numFmtId="0" fontId="13" fillId="0" borderId="19" xfId="0" applyFont="1" applyFill="1" applyBorder="1" applyAlignment="1">
      <alignment vertical="center"/>
    </xf>
    <xf numFmtId="0" fontId="0" fillId="0" borderId="19" xfId="0" applyBorder="1" applyAlignment="1">
      <alignment vertical="center"/>
    </xf>
    <xf numFmtId="0" fontId="21" fillId="0" borderId="15" xfId="0" applyFont="1" applyFill="1" applyBorder="1" applyAlignment="1">
      <alignment vertical="center"/>
    </xf>
    <xf numFmtId="0" fontId="21" fillId="0" borderId="19" xfId="0" applyFont="1" applyFill="1" applyBorder="1" applyAlignment="1">
      <alignment vertical="center"/>
    </xf>
    <xf numFmtId="0" fontId="13" fillId="0" borderId="15" xfId="0" applyFont="1" applyBorder="1" applyAlignment="1">
      <alignment vertical="center"/>
    </xf>
    <xf numFmtId="0" fontId="13" fillId="0" borderId="19" xfId="0" applyFont="1" applyBorder="1" applyAlignment="1">
      <alignment vertical="center"/>
    </xf>
    <xf numFmtId="0" fontId="26" fillId="0" borderId="15" xfId="0" applyFont="1" applyFill="1" applyBorder="1" applyAlignment="1">
      <alignment vertical="center"/>
    </xf>
    <xf numFmtId="0" fontId="13" fillId="0" borderId="19" xfId="0" applyFont="1" applyFill="1" applyBorder="1" applyAlignment="1">
      <alignment horizontal="left" vertical="center" wrapText="1"/>
    </xf>
    <xf numFmtId="0" fontId="16" fillId="0" borderId="19" xfId="0" applyFont="1" applyFill="1" applyBorder="1" applyAlignment="1">
      <alignment vertical="center"/>
    </xf>
    <xf numFmtId="0" fontId="13" fillId="0" borderId="15" xfId="0" applyFont="1" applyFill="1" applyBorder="1" applyAlignment="1">
      <alignment horizontal="left" vertical="center" wrapText="1"/>
    </xf>
    <xf numFmtId="0" fontId="13" fillId="0" borderId="19" xfId="0" applyFont="1" applyFill="1" applyBorder="1" applyAlignment="1">
      <alignment/>
    </xf>
    <xf numFmtId="0" fontId="24" fillId="0" borderId="15" xfId="0" applyFont="1" applyFill="1" applyBorder="1" applyAlignment="1">
      <alignment vertical="center"/>
    </xf>
    <xf numFmtId="0" fontId="13" fillId="0" borderId="15" xfId="0" applyFont="1" applyFill="1" applyBorder="1" applyAlignment="1">
      <alignment/>
    </xf>
    <xf numFmtId="0" fontId="0" fillId="0" borderId="15" xfId="0" applyBorder="1" applyAlignment="1">
      <alignment vertical="center"/>
    </xf>
    <xf numFmtId="0" fontId="13" fillId="0" borderId="20" xfId="0" applyFont="1" applyFill="1" applyBorder="1" applyAlignment="1">
      <alignment/>
    </xf>
    <xf numFmtId="0" fontId="0" fillId="0" borderId="21" xfId="0" applyBorder="1" applyAlignment="1">
      <alignment vertical="center"/>
    </xf>
    <xf numFmtId="0" fontId="0" fillId="0" borderId="21" xfId="0" applyBorder="1" applyAlignment="1">
      <alignment horizontal="center" vertical="center"/>
    </xf>
    <xf numFmtId="0" fontId="13" fillId="0" borderId="22" xfId="0" applyFont="1" applyFill="1" applyBorder="1" applyAlignment="1">
      <alignment/>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3" fillId="0" borderId="10" xfId="0" applyFont="1" applyFill="1" applyBorder="1" applyAlignment="1">
      <alignment horizontal="left" vertical="center" wrapText="1"/>
    </xf>
    <xf numFmtId="41" fontId="18" fillId="32" borderId="13" xfId="0" applyNumberFormat="1" applyFont="1" applyFill="1" applyBorder="1" applyAlignment="1">
      <alignment vertical="center"/>
    </xf>
    <xf numFmtId="41" fontId="17" fillId="0" borderId="11" xfId="0" applyNumberFormat="1" applyFont="1" applyBorder="1" applyAlignment="1">
      <alignment vertical="center"/>
    </xf>
    <xf numFmtId="185" fontId="17" fillId="32" borderId="11" xfId="0" applyNumberFormat="1" applyFont="1" applyFill="1" applyBorder="1" applyAlignment="1">
      <alignment vertical="center"/>
    </xf>
    <xf numFmtId="41" fontId="17" fillId="32" borderId="13" xfId="0" applyNumberFormat="1" applyFont="1" applyFill="1" applyBorder="1" applyAlignment="1">
      <alignment vertical="center"/>
    </xf>
    <xf numFmtId="177" fontId="17" fillId="32" borderId="13" xfId="0" applyNumberFormat="1" applyFont="1" applyFill="1" applyBorder="1" applyAlignment="1">
      <alignment horizontal="right" vertical="center"/>
    </xf>
    <xf numFmtId="41" fontId="17" fillId="3" borderId="11" xfId="0" applyNumberFormat="1" applyFont="1" applyFill="1" applyBorder="1" applyAlignment="1">
      <alignment vertical="center"/>
    </xf>
    <xf numFmtId="177" fontId="17" fillId="32" borderId="11" xfId="0" applyNumberFormat="1" applyFont="1" applyFill="1" applyBorder="1" applyAlignment="1">
      <alignment horizontal="right" vertical="center"/>
    </xf>
    <xf numFmtId="41" fontId="17" fillId="32" borderId="11" xfId="0" applyNumberFormat="1" applyFont="1" applyFill="1" applyBorder="1" applyAlignment="1">
      <alignment vertical="center"/>
    </xf>
    <xf numFmtId="185" fontId="17" fillId="3" borderId="11" xfId="0" applyNumberFormat="1" applyFont="1" applyFill="1" applyBorder="1" applyAlignment="1">
      <alignment vertical="center"/>
    </xf>
    <xf numFmtId="43" fontId="17" fillId="32" borderId="11" xfId="0" applyNumberFormat="1" applyFont="1" applyFill="1" applyBorder="1" applyAlignment="1">
      <alignment vertical="center"/>
    </xf>
    <xf numFmtId="176" fontId="17" fillId="32" borderId="14" xfId="0" applyNumberFormat="1" applyFont="1" applyFill="1" applyBorder="1" applyAlignment="1">
      <alignment vertical="center"/>
    </xf>
    <xf numFmtId="177" fontId="17" fillId="32" borderId="14" xfId="0" applyNumberFormat="1" applyFont="1" applyFill="1" applyBorder="1" applyAlignment="1">
      <alignment horizontal="right" vertical="center"/>
    </xf>
    <xf numFmtId="176" fontId="17" fillId="3" borderId="14" xfId="0" applyNumberFormat="1" applyFont="1" applyFill="1" applyBorder="1" applyAlignment="1">
      <alignment vertical="center"/>
    </xf>
    <xf numFmtId="41" fontId="17" fillId="32" borderId="13" xfId="0" applyNumberFormat="1" applyFont="1" applyFill="1" applyBorder="1" applyAlignment="1">
      <alignment vertical="center"/>
    </xf>
    <xf numFmtId="176" fontId="17" fillId="32" borderId="13" xfId="0" applyNumberFormat="1" applyFont="1" applyFill="1" applyBorder="1" applyAlignment="1">
      <alignment vertical="center"/>
    </xf>
    <xf numFmtId="49" fontId="17" fillId="0" borderId="11" xfId="0" applyNumberFormat="1" applyFont="1" applyFill="1" applyBorder="1" applyAlignment="1">
      <alignment horizontal="left" vertical="top" wrapText="1"/>
    </xf>
    <xf numFmtId="41" fontId="17" fillId="0" borderId="13" xfId="0" applyNumberFormat="1" applyFont="1" applyFill="1" applyBorder="1" applyAlignment="1">
      <alignment horizontal="right" vertical="top"/>
    </xf>
    <xf numFmtId="185" fontId="17" fillId="32" borderId="11" xfId="0" applyNumberFormat="1" applyFont="1" applyFill="1" applyBorder="1" applyAlignment="1">
      <alignment vertical="center"/>
    </xf>
    <xf numFmtId="185" fontId="17" fillId="3" borderId="13" xfId="0" applyNumberFormat="1" applyFont="1" applyFill="1" applyBorder="1" applyAlignment="1">
      <alignment vertical="center"/>
    </xf>
    <xf numFmtId="185" fontId="23" fillId="3" borderId="11" xfId="0" applyNumberFormat="1" applyFont="1" applyFill="1" applyBorder="1" applyAlignment="1">
      <alignment vertical="center"/>
    </xf>
    <xf numFmtId="185" fontId="17" fillId="3" borderId="14" xfId="0" applyNumberFormat="1" applyFont="1" applyFill="1" applyBorder="1" applyAlignment="1">
      <alignment vertical="center"/>
    </xf>
    <xf numFmtId="41" fontId="17" fillId="0" borderId="11" xfId="0" applyNumberFormat="1" applyFont="1" applyBorder="1" applyAlignment="1">
      <alignment vertical="center"/>
    </xf>
    <xf numFmtId="184" fontId="23" fillId="32" borderId="11" xfId="0" applyNumberFormat="1" applyFont="1" applyFill="1" applyBorder="1" applyAlignment="1">
      <alignment horizontal="left" vertical="center"/>
    </xf>
    <xf numFmtId="185" fontId="23" fillId="3" borderId="11" xfId="0" applyNumberFormat="1" applyFont="1" applyFill="1" applyBorder="1" applyAlignment="1">
      <alignment horizontal="left" vertical="center"/>
    </xf>
    <xf numFmtId="176" fontId="17" fillId="0" borderId="0" xfId="0" applyNumberFormat="1" applyFont="1" applyAlignment="1">
      <alignment horizontal="left" vertical="center"/>
    </xf>
    <xf numFmtId="41" fontId="3" fillId="0" borderId="11" xfId="0" applyNumberFormat="1" applyFont="1" applyFill="1" applyBorder="1" applyAlignment="1">
      <alignment horizontal="right" vertical="top"/>
    </xf>
    <xf numFmtId="49" fontId="3" fillId="32" borderId="13" xfId="0" applyNumberFormat="1" applyFont="1" applyFill="1" applyBorder="1" applyAlignment="1">
      <alignment vertical="top" wrapText="1"/>
    </xf>
    <xf numFmtId="49" fontId="3" fillId="32" borderId="11" xfId="0" applyNumberFormat="1" applyFont="1" applyFill="1" applyBorder="1" applyAlignment="1">
      <alignment horizontal="left" vertical="top" wrapText="1"/>
    </xf>
    <xf numFmtId="0" fontId="13" fillId="0" borderId="0" xfId="0" applyFont="1" applyFill="1" applyBorder="1" applyAlignment="1">
      <alignment horizontal="left" vertical="center"/>
    </xf>
    <xf numFmtId="0" fontId="13" fillId="0" borderId="16" xfId="0" applyFont="1" applyFill="1" applyBorder="1" applyAlignment="1">
      <alignment/>
    </xf>
    <xf numFmtId="0" fontId="0" fillId="0" borderId="17" xfId="0" applyBorder="1" applyAlignment="1">
      <alignment vertical="center"/>
    </xf>
    <xf numFmtId="0" fontId="10" fillId="0" borderId="17" xfId="0" applyFont="1" applyFill="1" applyBorder="1" applyAlignment="1">
      <alignment horizontal="left"/>
    </xf>
    <xf numFmtId="0" fontId="3" fillId="0" borderId="17" xfId="0" applyFont="1" applyFill="1" applyBorder="1" applyAlignment="1">
      <alignment vertical="center"/>
    </xf>
    <xf numFmtId="0" fontId="13" fillId="0" borderId="18" xfId="0" applyFont="1" applyFill="1" applyBorder="1" applyAlignment="1">
      <alignment/>
    </xf>
    <xf numFmtId="0" fontId="0" fillId="0" borderId="0" xfId="0" applyAlignment="1">
      <alignment/>
    </xf>
    <xf numFmtId="0" fontId="13" fillId="0" borderId="13" xfId="0" applyFont="1" applyBorder="1" applyAlignment="1">
      <alignment vertical="center"/>
    </xf>
    <xf numFmtId="0" fontId="3" fillId="0" borderId="11" xfId="0" applyFont="1" applyBorder="1" applyAlignment="1">
      <alignment vertical="center"/>
    </xf>
    <xf numFmtId="0" fontId="62" fillId="0" borderId="0" xfId="0" applyFont="1" applyBorder="1" applyAlignment="1">
      <alignment vertical="center"/>
    </xf>
    <xf numFmtId="0" fontId="63" fillId="0" borderId="0" xfId="0" applyFont="1" applyFill="1" applyBorder="1" applyAlignment="1">
      <alignment horizontal="left" vertical="center"/>
    </xf>
    <xf numFmtId="0" fontId="63" fillId="0" borderId="0" xfId="0" applyFont="1" applyFill="1" applyBorder="1" applyAlignment="1">
      <alignment vertical="center" wrapText="1"/>
    </xf>
    <xf numFmtId="0" fontId="64" fillId="0" borderId="15" xfId="0" applyFont="1" applyFill="1" applyBorder="1" applyAlignment="1">
      <alignment vertical="center"/>
    </xf>
    <xf numFmtId="0" fontId="65"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vertical="center" wrapText="1"/>
    </xf>
    <xf numFmtId="186" fontId="3" fillId="32" borderId="10" xfId="0" applyNumberFormat="1" applyFont="1" applyFill="1" applyBorder="1" applyAlignment="1">
      <alignment horizontal="center" vertical="center"/>
    </xf>
    <xf numFmtId="186" fontId="17" fillId="32" borderId="13" xfId="0" applyNumberFormat="1" applyFont="1" applyFill="1" applyBorder="1" applyAlignment="1">
      <alignment vertical="center"/>
    </xf>
    <xf numFmtId="186" fontId="17" fillId="32" borderId="11" xfId="0" applyNumberFormat="1" applyFont="1" applyFill="1" applyBorder="1" applyAlignment="1">
      <alignment vertical="center"/>
    </xf>
    <xf numFmtId="186" fontId="17" fillId="0" borderId="11" xfId="0" applyNumberFormat="1" applyFont="1" applyBorder="1" applyAlignment="1">
      <alignment vertical="center"/>
    </xf>
    <xf numFmtId="186" fontId="17" fillId="32" borderId="14" xfId="0" applyNumberFormat="1" applyFont="1" applyFill="1" applyBorder="1" applyAlignment="1">
      <alignment vertical="center"/>
    </xf>
    <xf numFmtId="186" fontId="3" fillId="0" borderId="0" xfId="0" applyNumberFormat="1" applyFont="1" applyAlignment="1">
      <alignment vertical="center"/>
    </xf>
    <xf numFmtId="0" fontId="64" fillId="0" borderId="15" xfId="0" applyFont="1" applyFill="1" applyBorder="1" applyAlignment="1">
      <alignment horizontal="left"/>
    </xf>
    <xf numFmtId="0" fontId="63" fillId="0" borderId="19" xfId="0" applyFont="1" applyFill="1" applyBorder="1" applyAlignment="1">
      <alignment vertical="center"/>
    </xf>
    <xf numFmtId="0" fontId="62" fillId="0" borderId="0" xfId="0" applyFont="1" applyAlignment="1">
      <alignment vertical="center"/>
    </xf>
    <xf numFmtId="0" fontId="63" fillId="0" borderId="19" xfId="0" applyFont="1" applyFill="1" applyBorder="1" applyAlignment="1">
      <alignment vertical="center" wrapText="1"/>
    </xf>
    <xf numFmtId="0" fontId="62" fillId="0" borderId="19" xfId="0" applyFont="1" applyBorder="1" applyAlignment="1">
      <alignment vertical="center"/>
    </xf>
    <xf numFmtId="0" fontId="64" fillId="0" borderId="0" xfId="0" applyFont="1" applyFill="1" applyBorder="1" applyAlignment="1">
      <alignment horizontal="left"/>
    </xf>
    <xf numFmtId="0" fontId="64" fillId="0" borderId="19" xfId="0" applyFont="1" applyFill="1" applyBorder="1" applyAlignment="1">
      <alignment vertical="center"/>
    </xf>
    <xf numFmtId="0" fontId="65" fillId="0" borderId="0" xfId="0" applyFont="1" applyBorder="1" applyAlignment="1">
      <alignment vertical="center"/>
    </xf>
    <xf numFmtId="0" fontId="64" fillId="0" borderId="19" xfId="0" applyFont="1" applyFill="1" applyBorder="1" applyAlignment="1">
      <alignment/>
    </xf>
    <xf numFmtId="0" fontId="64" fillId="0" borderId="16" xfId="0" applyFont="1" applyFill="1" applyBorder="1" applyAlignment="1">
      <alignment horizontal="left"/>
    </xf>
    <xf numFmtId="0" fontId="64" fillId="0" borderId="17" xfId="0" applyFont="1" applyFill="1" applyBorder="1" applyAlignment="1">
      <alignment horizontal="left"/>
    </xf>
    <xf numFmtId="0" fontId="64" fillId="0" borderId="18" xfId="0" applyFont="1" applyFill="1" applyBorder="1" applyAlignment="1">
      <alignment vertical="center"/>
    </xf>
    <xf numFmtId="0" fontId="64" fillId="0" borderId="19" xfId="0" applyFont="1" applyFill="1" applyBorder="1" applyAlignment="1">
      <alignment vertical="center"/>
    </xf>
    <xf numFmtId="0" fontId="64" fillId="0" borderId="0" xfId="0" applyFont="1" applyAlignment="1">
      <alignment vertical="center"/>
    </xf>
    <xf numFmtId="0" fontId="64" fillId="0" borderId="0" xfId="0" applyFont="1" applyFill="1" applyBorder="1" applyAlignment="1">
      <alignment horizontal="left" vertical="center"/>
    </xf>
    <xf numFmtId="41" fontId="17" fillId="0" borderId="11" xfId="0" applyNumberFormat="1" applyFont="1" applyFill="1" applyBorder="1" applyAlignment="1">
      <alignment vertical="center"/>
    </xf>
    <xf numFmtId="41" fontId="17" fillId="32" borderId="11" xfId="0" applyNumberFormat="1" applyFont="1" applyFill="1" applyBorder="1" applyAlignment="1">
      <alignment horizontal="left" vertical="center" wrapText="1" indent="1"/>
    </xf>
    <xf numFmtId="41" fontId="17" fillId="32" borderId="11" xfId="0" applyNumberFormat="1" applyFont="1" applyFill="1" applyBorder="1" applyAlignment="1">
      <alignment horizontal="left" vertical="center" wrapText="1"/>
    </xf>
    <xf numFmtId="41" fontId="17" fillId="32" borderId="11" xfId="0" applyNumberFormat="1" applyFont="1" applyFill="1" applyBorder="1" applyAlignment="1">
      <alignment horizontal="left" vertical="top" wrapText="1" indent="1"/>
    </xf>
    <xf numFmtId="41" fontId="17" fillId="32" borderId="11" xfId="0" applyNumberFormat="1" applyFont="1" applyFill="1" applyBorder="1" applyAlignment="1">
      <alignment horizontal="left" vertical="top" wrapText="1"/>
    </xf>
    <xf numFmtId="41" fontId="17" fillId="32" borderId="14" xfId="0" applyNumberFormat="1" applyFont="1" applyFill="1" applyBorder="1" applyAlignment="1">
      <alignment horizontal="left" vertical="center" wrapText="1"/>
    </xf>
    <xf numFmtId="41" fontId="3" fillId="0" borderId="0" xfId="0" applyNumberFormat="1" applyFont="1" applyAlignment="1">
      <alignment vertical="center"/>
    </xf>
    <xf numFmtId="41" fontId="3" fillId="0" borderId="0" xfId="0" applyNumberFormat="1" applyFont="1" applyFill="1" applyAlignment="1">
      <alignment horizontal="left" vertical="center" wrapText="1"/>
    </xf>
    <xf numFmtId="41" fontId="17" fillId="0" borderId="11" xfId="0" applyNumberFormat="1" applyFont="1" applyFill="1" applyBorder="1" applyAlignment="1">
      <alignment horizontal="left" vertical="top"/>
    </xf>
    <xf numFmtId="41" fontId="17" fillId="0" borderId="13" xfId="0" applyNumberFormat="1" applyFont="1" applyFill="1" applyBorder="1" applyAlignment="1">
      <alignment horizontal="center" vertical="top"/>
    </xf>
    <xf numFmtId="49" fontId="17" fillId="0" borderId="11" xfId="0" applyNumberFormat="1" applyFont="1" applyFill="1" applyBorder="1" applyAlignment="1">
      <alignment horizontal="center" vertical="top" wrapText="1"/>
    </xf>
    <xf numFmtId="41" fontId="17" fillId="0" borderId="11" xfId="0" applyNumberFormat="1" applyFont="1" applyFill="1" applyBorder="1" applyAlignment="1">
      <alignment horizontal="right" vertical="center"/>
    </xf>
    <xf numFmtId="41" fontId="17" fillId="32" borderId="11" xfId="0" applyNumberFormat="1" applyFont="1" applyFill="1" applyBorder="1" applyAlignment="1">
      <alignment horizontal="right" vertical="center"/>
    </xf>
    <xf numFmtId="41" fontId="23" fillId="32" borderId="11" xfId="0" applyNumberFormat="1" applyFont="1" applyFill="1" applyBorder="1" applyAlignment="1">
      <alignment horizontal="left" vertical="center"/>
    </xf>
    <xf numFmtId="41" fontId="17" fillId="0" borderId="11" xfId="0" applyNumberFormat="1" applyFont="1" applyFill="1" applyBorder="1" applyAlignment="1">
      <alignment vertical="center"/>
    </xf>
    <xf numFmtId="41" fontId="23" fillId="32" borderId="11" xfId="0" applyNumberFormat="1" applyFont="1" applyFill="1" applyBorder="1" applyAlignment="1">
      <alignment vertical="center"/>
    </xf>
    <xf numFmtId="41" fontId="23" fillId="32" borderId="14" xfId="0" applyNumberFormat="1" applyFont="1" applyFill="1" applyBorder="1" applyAlignment="1">
      <alignment vertical="center"/>
    </xf>
    <xf numFmtId="41" fontId="23" fillId="32" borderId="11" xfId="0" applyNumberFormat="1" applyFont="1" applyFill="1" applyBorder="1" applyAlignment="1">
      <alignment vertical="center"/>
    </xf>
    <xf numFmtId="0" fontId="0" fillId="0" borderId="0" xfId="0" applyFill="1" applyBorder="1" applyAlignment="1">
      <alignment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3"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63" fillId="0" borderId="15" xfId="0" applyFont="1" applyFill="1" applyBorder="1" applyAlignment="1">
      <alignment vertical="center"/>
    </xf>
    <xf numFmtId="0" fontId="62" fillId="0" borderId="0" xfId="0" applyFont="1" applyFill="1" applyBorder="1" applyAlignment="1">
      <alignment vertical="center"/>
    </xf>
    <xf numFmtId="0" fontId="63" fillId="0" borderId="15" xfId="0" applyFont="1" applyFill="1" applyBorder="1" applyAlignment="1">
      <alignment/>
    </xf>
    <xf numFmtId="0" fontId="63" fillId="0" borderId="19" xfId="0" applyFont="1" applyFill="1" applyBorder="1" applyAlignment="1">
      <alignment/>
    </xf>
    <xf numFmtId="0" fontId="63" fillId="0" borderId="0" xfId="0" applyFont="1" applyFill="1" applyBorder="1" applyAlignment="1">
      <alignment vertical="center"/>
    </xf>
    <xf numFmtId="0" fontId="63" fillId="0" borderId="15" xfId="0" applyFont="1" applyFill="1" applyBorder="1" applyAlignment="1">
      <alignment horizontal="left"/>
    </xf>
    <xf numFmtId="0" fontId="63" fillId="0" borderId="0" xfId="0" applyFont="1" applyFill="1" applyBorder="1" applyAlignment="1">
      <alignment horizontal="left"/>
    </xf>
    <xf numFmtId="0" fontId="9" fillId="0" borderId="0" xfId="0" applyFont="1" applyAlignment="1">
      <alignment horizontal="center" vertical="center"/>
    </xf>
    <xf numFmtId="0" fontId="9" fillId="0" borderId="0" xfId="0" applyFont="1" applyAlignment="1">
      <alignment horizontal="center"/>
    </xf>
    <xf numFmtId="0" fontId="11" fillId="0" borderId="0" xfId="0" applyFont="1" applyAlignment="1">
      <alignment horizontal="center"/>
    </xf>
    <xf numFmtId="0" fontId="2" fillId="0" borderId="0" xfId="0" applyFont="1" applyFill="1" applyAlignment="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distributed" vertical="center"/>
    </xf>
    <xf numFmtId="0" fontId="5" fillId="0" borderId="0" xfId="0" applyFont="1" applyAlignment="1">
      <alignment/>
    </xf>
    <xf numFmtId="0" fontId="0" fillId="0" borderId="0" xfId="0" applyFont="1" applyAlignment="1">
      <alignment/>
    </xf>
    <xf numFmtId="0" fontId="0" fillId="0" borderId="0" xfId="0" applyAlignment="1">
      <alignment horizontal="center"/>
    </xf>
    <xf numFmtId="0" fontId="12" fillId="0" borderId="0" xfId="0" applyFont="1" applyAlignment="1">
      <alignment horizontal="center"/>
    </xf>
    <xf numFmtId="0" fontId="0" fillId="0" borderId="0" xfId="0" applyAlignment="1">
      <alignment/>
    </xf>
    <xf numFmtId="0" fontId="2" fillId="0" borderId="0" xfId="0" applyFont="1" applyAlignment="1">
      <alignment horizontal="center"/>
    </xf>
    <xf numFmtId="0" fontId="13" fillId="0" borderId="10" xfId="0" applyFont="1" applyBorder="1" applyAlignment="1">
      <alignment vertical="center"/>
    </xf>
    <xf numFmtId="0" fontId="22" fillId="0" borderId="10" xfId="0" applyFont="1" applyBorder="1" applyAlignment="1">
      <alignment vertical="center"/>
    </xf>
    <xf numFmtId="0" fontId="13" fillId="0" borderId="13" xfId="0" applyFont="1" applyBorder="1" applyAlignment="1">
      <alignment vertical="center" wrapText="1"/>
    </xf>
    <xf numFmtId="0" fontId="22" fillId="0" borderId="14" xfId="0" applyFont="1" applyBorder="1" applyAlignment="1">
      <alignment vertical="center" wrapText="1"/>
    </xf>
    <xf numFmtId="0" fontId="15" fillId="0" borderId="0" xfId="0" applyFont="1" applyFill="1" applyBorder="1" applyAlignment="1">
      <alignment horizontal="center"/>
    </xf>
    <xf numFmtId="0" fontId="3" fillId="0" borderId="0" xfId="0" applyFont="1" applyFill="1" applyBorder="1" applyAlignment="1">
      <alignment horizontal="center"/>
    </xf>
    <xf numFmtId="0" fontId="13" fillId="0" borderId="15" xfId="0" applyFont="1" applyBorder="1" applyAlignment="1">
      <alignment horizontal="left" vertical="center" wrapText="1"/>
    </xf>
    <xf numFmtId="0" fontId="13" fillId="0" borderId="0" xfId="0" applyFont="1" applyBorder="1" applyAlignment="1">
      <alignment horizontal="left" vertical="center" wrapText="1"/>
    </xf>
    <xf numFmtId="49" fontId="13" fillId="0" borderId="13" xfId="0" applyNumberFormat="1" applyFont="1" applyBorder="1" applyAlignment="1">
      <alignment vertical="center" wrapText="1"/>
    </xf>
    <xf numFmtId="49" fontId="22" fillId="0" borderId="14" xfId="0" applyNumberFormat="1" applyFont="1" applyBorder="1" applyAlignment="1">
      <alignment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vertical="center" wrapText="1" shrinkToFit="1"/>
    </xf>
    <xf numFmtId="0" fontId="22" fillId="0" borderId="14" xfId="0" applyFont="1" applyBorder="1" applyAlignment="1">
      <alignment vertical="center" wrapText="1" shrinkToFit="1"/>
    </xf>
    <xf numFmtId="49" fontId="13" fillId="0" borderId="13" xfId="0" applyNumberFormat="1" applyFont="1" applyBorder="1" applyAlignment="1">
      <alignment horizontal="left" vertical="center" wrapText="1" shrinkToFit="1"/>
    </xf>
    <xf numFmtId="49" fontId="13" fillId="0" borderId="14" xfId="0" applyNumberFormat="1" applyFont="1" applyBorder="1" applyAlignment="1">
      <alignment horizontal="left" vertical="center" wrapText="1" shrinkToFit="1"/>
    </xf>
    <xf numFmtId="3" fontId="13"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3" fillId="0" borderId="15" xfId="0" applyFont="1" applyFill="1" applyBorder="1" applyAlignment="1">
      <alignment vertical="center" wrapText="1"/>
    </xf>
    <xf numFmtId="0" fontId="63" fillId="0" borderId="0" xfId="0" applyFont="1" applyFill="1" applyBorder="1" applyAlignment="1">
      <alignment vertical="center" wrapText="1"/>
    </xf>
    <xf numFmtId="0" fontId="63" fillId="0" borderId="19" xfId="0" applyFont="1" applyFill="1" applyBorder="1" applyAlignment="1">
      <alignment vertical="center" wrapText="1"/>
    </xf>
    <xf numFmtId="4" fontId="13" fillId="0" borderId="0" xfId="0" applyNumberFormat="1" applyFont="1" applyFill="1" applyBorder="1" applyAlignment="1">
      <alignment horizontal="center" vertical="center"/>
    </xf>
    <xf numFmtId="0" fontId="13" fillId="0" borderId="10" xfId="0" applyFont="1" applyBorder="1" applyAlignment="1">
      <alignment horizontal="left" vertical="center"/>
    </xf>
    <xf numFmtId="0" fontId="22" fillId="0" borderId="10" xfId="0" applyFont="1" applyBorder="1" applyAlignment="1">
      <alignment horizontal="left" vertical="center"/>
    </xf>
    <xf numFmtId="0" fontId="64" fillId="0" borderId="15" xfId="0" applyFont="1" applyFill="1" applyBorder="1" applyAlignment="1">
      <alignment horizontal="left"/>
    </xf>
    <xf numFmtId="0" fontId="64" fillId="0" borderId="0" xfId="0" applyFont="1" applyFill="1" applyBorder="1" applyAlignment="1">
      <alignment horizontal="left"/>
    </xf>
    <xf numFmtId="0" fontId="13" fillId="0" borderId="13" xfId="0" applyFont="1" applyBorder="1" applyAlignment="1">
      <alignment horizontal="left" vertical="center" wrapText="1" shrinkToFit="1"/>
    </xf>
    <xf numFmtId="0" fontId="13" fillId="0" borderId="14" xfId="0" applyFont="1" applyBorder="1" applyAlignment="1">
      <alignment horizontal="left" vertical="center" wrapText="1" shrinkToFit="1"/>
    </xf>
    <xf numFmtId="176" fontId="3" fillId="32" borderId="23" xfId="0" applyNumberFormat="1" applyFont="1" applyFill="1" applyBorder="1" applyAlignment="1">
      <alignment horizontal="center" vertical="center"/>
    </xf>
    <xf numFmtId="176" fontId="3" fillId="32" borderId="24" xfId="0" applyNumberFormat="1" applyFont="1" applyFill="1" applyBorder="1" applyAlignment="1">
      <alignment horizontal="center" vertical="center"/>
    </xf>
    <xf numFmtId="176" fontId="3" fillId="32" borderId="13" xfId="0" applyNumberFormat="1" applyFont="1" applyFill="1" applyBorder="1" applyAlignment="1">
      <alignment horizontal="center" vertical="center"/>
    </xf>
    <xf numFmtId="176" fontId="3" fillId="32" borderId="14" xfId="0" applyNumberFormat="1" applyFont="1" applyFill="1" applyBorder="1" applyAlignment="1">
      <alignment horizontal="center" vertical="center"/>
    </xf>
    <xf numFmtId="176" fontId="11" fillId="0" borderId="0" xfId="0" applyNumberFormat="1" applyFont="1" applyAlignment="1">
      <alignment horizontal="center" vertical="center"/>
    </xf>
    <xf numFmtId="176" fontId="2" fillId="32" borderId="0" xfId="0" applyNumberFormat="1" applyFont="1" applyFill="1" applyAlignment="1">
      <alignment horizontal="center" vertical="center"/>
    </xf>
    <xf numFmtId="176" fontId="13" fillId="32" borderId="12" xfId="0" applyNumberFormat="1" applyFont="1" applyFill="1" applyBorder="1" applyAlignment="1">
      <alignment horizontal="center" vertical="center"/>
    </xf>
    <xf numFmtId="176" fontId="3" fillId="32" borderId="10" xfId="0" applyNumberFormat="1" applyFont="1" applyFill="1" applyBorder="1" applyAlignment="1">
      <alignment horizontal="center" vertical="center"/>
    </xf>
    <xf numFmtId="0" fontId="11" fillId="32" borderId="0" xfId="0" applyFont="1" applyFill="1" applyAlignment="1">
      <alignment horizontal="center" vertical="center"/>
    </xf>
    <xf numFmtId="0" fontId="2" fillId="32" borderId="0" xfId="0" applyFont="1" applyFill="1" applyAlignment="1">
      <alignment horizontal="center" vertical="center"/>
    </xf>
    <xf numFmtId="49" fontId="3" fillId="32" borderId="13" xfId="0" applyNumberFormat="1" applyFont="1" applyFill="1" applyBorder="1" applyAlignment="1">
      <alignment horizontal="center" vertical="center" wrapText="1"/>
    </xf>
    <xf numFmtId="49" fontId="3" fillId="32" borderId="14" xfId="0" applyNumberFormat="1" applyFont="1" applyFill="1" applyBorder="1" applyAlignment="1">
      <alignment horizontal="center" vertical="center" wrapText="1"/>
    </xf>
    <xf numFmtId="176" fontId="3" fillId="32" borderId="10" xfId="0" applyNumberFormat="1" applyFont="1" applyFill="1" applyBorder="1" applyAlignment="1">
      <alignment horizontal="center" vertical="center" wrapText="1"/>
    </xf>
    <xf numFmtId="41" fontId="3" fillId="32" borderId="25" xfId="0" applyNumberFormat="1" applyFont="1" applyFill="1" applyBorder="1" applyAlignment="1">
      <alignment horizontal="center" vertical="center"/>
    </xf>
    <xf numFmtId="41" fontId="3" fillId="32" borderId="26" xfId="0" applyNumberFormat="1" applyFont="1" applyFill="1" applyBorder="1" applyAlignment="1">
      <alignment horizontal="center" vertical="center"/>
    </xf>
    <xf numFmtId="182" fontId="3" fillId="0" borderId="0" xfId="0" applyNumberFormat="1" applyFont="1" applyAlignment="1">
      <alignment horizontal="left" vertical="top" wrapText="1"/>
    </xf>
    <xf numFmtId="0" fontId="13" fillId="0" borderId="27" xfId="0" applyFont="1" applyBorder="1" applyAlignment="1">
      <alignment horizontal="left" vertical="center"/>
    </xf>
    <xf numFmtId="176" fontId="11" fillId="32" borderId="0" xfId="0" applyNumberFormat="1" applyFont="1" applyFill="1" applyAlignment="1">
      <alignment horizontal="center" vertical="center"/>
    </xf>
    <xf numFmtId="176" fontId="13" fillId="32" borderId="0" xfId="0" applyNumberFormat="1" applyFont="1" applyFill="1" applyAlignment="1">
      <alignment horizontal="center" vertical="center"/>
    </xf>
    <xf numFmtId="41" fontId="3" fillId="32" borderId="13" xfId="0" applyNumberFormat="1" applyFont="1" applyFill="1" applyBorder="1" applyAlignment="1">
      <alignment horizontal="center" vertical="center" wrapText="1"/>
    </xf>
    <xf numFmtId="41" fontId="3" fillId="32" borderId="14" xfId="0" applyNumberFormat="1" applyFont="1" applyFill="1" applyBorder="1" applyAlignment="1">
      <alignment horizontal="center" vertical="center" wrapText="1"/>
    </xf>
    <xf numFmtId="182" fontId="3" fillId="32" borderId="13" xfId="0" applyNumberFormat="1" applyFont="1" applyFill="1" applyBorder="1" applyAlignment="1">
      <alignment horizontal="center" vertical="center" wrapText="1"/>
    </xf>
    <xf numFmtId="182" fontId="3" fillId="32" borderId="14" xfId="0" applyNumberFormat="1" applyFont="1" applyFill="1" applyBorder="1" applyAlignment="1">
      <alignment horizontal="center" vertical="center" wrapText="1"/>
    </xf>
    <xf numFmtId="41" fontId="3" fillId="32" borderId="10" xfId="0" applyNumberFormat="1" applyFont="1" applyFill="1" applyBorder="1" applyAlignment="1">
      <alignment horizontal="center" vertical="center"/>
    </xf>
    <xf numFmtId="182" fontId="20" fillId="0" borderId="0" xfId="0" applyNumberFormat="1" applyFont="1" applyFill="1" applyAlignment="1">
      <alignment horizontal="left" vertical="center" wrapText="1"/>
    </xf>
    <xf numFmtId="0" fontId="13" fillId="0" borderId="27" xfId="0" applyFont="1" applyFill="1" applyBorder="1" applyAlignment="1">
      <alignment horizontal="left" vertical="center"/>
    </xf>
    <xf numFmtId="176" fontId="13" fillId="32" borderId="12" xfId="0" applyNumberFormat="1" applyFont="1" applyFill="1" applyBorder="1" applyAlignment="1">
      <alignment horizontal="left" vertical="center"/>
    </xf>
    <xf numFmtId="41" fontId="3" fillId="32" borderId="10" xfId="0" applyNumberFormat="1" applyFont="1" applyFill="1" applyBorder="1" applyAlignment="1">
      <alignment horizontal="center" vertical="center" wrapText="1"/>
    </xf>
    <xf numFmtId="176" fontId="3" fillId="32" borderId="25" xfId="0" applyNumberFormat="1" applyFont="1" applyFill="1" applyBorder="1" applyAlignment="1">
      <alignment horizontal="center" vertical="center"/>
    </xf>
    <xf numFmtId="176" fontId="3" fillId="32" borderId="26" xfId="0" applyNumberFormat="1" applyFont="1" applyFill="1" applyBorder="1" applyAlignment="1">
      <alignment horizontal="center" vertical="center"/>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182" fontId="3" fillId="0" borderId="0" xfId="0" applyNumberFormat="1" applyFont="1" applyFill="1" applyAlignment="1">
      <alignment horizontal="left" vertical="center" wrapText="1"/>
    </xf>
    <xf numFmtId="176" fontId="11" fillId="0" borderId="0" xfId="0" applyNumberFormat="1" applyFont="1" applyFill="1" applyAlignment="1">
      <alignment horizontal="center" vertical="center"/>
    </xf>
    <xf numFmtId="49" fontId="3" fillId="32" borderId="10" xfId="0" applyNumberFormat="1" applyFont="1" applyFill="1" applyBorder="1" applyAlignment="1">
      <alignment horizontal="center" vertical="center"/>
    </xf>
    <xf numFmtId="182" fontId="3" fillId="32" borderId="10" xfId="0" applyNumberFormat="1" applyFont="1" applyFill="1" applyBorder="1" applyAlignment="1">
      <alignment horizontal="center" vertical="center" wrapText="1"/>
    </xf>
    <xf numFmtId="176" fontId="3" fillId="32" borderId="13" xfId="0" applyNumberFormat="1" applyFont="1" applyFill="1" applyBorder="1" applyAlignment="1">
      <alignment horizontal="center" vertical="center" wrapText="1"/>
    </xf>
    <xf numFmtId="0" fontId="2" fillId="0" borderId="0" xfId="0" applyFont="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view="pageBreakPreview" zoomScaleSheetLayoutView="100" zoomScalePageLayoutView="0" workbookViewId="0" topLeftCell="A1">
      <selection activeCell="A5" sqref="A5:I5"/>
    </sheetView>
  </sheetViews>
  <sheetFormatPr defaultColWidth="9.00390625" defaultRowHeight="16.5"/>
  <cols>
    <col min="1" max="16384" width="9.00390625" style="1" customWidth="1"/>
  </cols>
  <sheetData>
    <row r="1" spans="1:9" ht="61.5" customHeight="1">
      <c r="A1" s="267"/>
      <c r="B1" s="267"/>
      <c r="C1" s="267"/>
      <c r="D1" s="267"/>
      <c r="E1" s="267"/>
      <c r="F1" s="267"/>
      <c r="G1" s="267"/>
      <c r="H1" s="267"/>
      <c r="I1" s="267"/>
    </row>
    <row r="2" spans="1:13" ht="36.75">
      <c r="A2" s="268" t="s">
        <v>227</v>
      </c>
      <c r="B2" s="268"/>
      <c r="C2" s="268"/>
      <c r="D2" s="268"/>
      <c r="E2" s="268"/>
      <c r="F2" s="268"/>
      <c r="G2" s="268"/>
      <c r="H2" s="268"/>
      <c r="I2" s="268"/>
      <c r="J2" s="2"/>
      <c r="K2" s="2"/>
      <c r="L2" s="2"/>
      <c r="M2" s="2"/>
    </row>
    <row r="3" spans="1:13" ht="21">
      <c r="A3" s="3"/>
      <c r="B3" s="3"/>
      <c r="C3" s="3"/>
      <c r="D3" s="3"/>
      <c r="E3" s="3"/>
      <c r="F3" s="3"/>
      <c r="G3" s="3"/>
      <c r="H3" s="3"/>
      <c r="I3" s="3"/>
      <c r="J3" s="3"/>
      <c r="K3" s="3"/>
      <c r="L3" s="3"/>
      <c r="M3" s="3"/>
    </row>
    <row r="4" spans="1:13" ht="101.25" customHeight="1">
      <c r="A4" s="269"/>
      <c r="B4" s="269"/>
      <c r="C4" s="269"/>
      <c r="D4" s="269"/>
      <c r="E4" s="269"/>
      <c r="F4" s="269"/>
      <c r="G4" s="269"/>
      <c r="H4" s="269"/>
      <c r="I4" s="269"/>
      <c r="J4" s="2"/>
      <c r="K4" s="2"/>
      <c r="L4" s="2"/>
      <c r="M4" s="2"/>
    </row>
    <row r="5" spans="1:9" s="4" customFormat="1" ht="69" customHeight="1">
      <c r="A5" s="270" t="s">
        <v>240</v>
      </c>
      <c r="B5" s="270"/>
      <c r="C5" s="270"/>
      <c r="D5" s="270"/>
      <c r="E5" s="270"/>
      <c r="F5" s="270"/>
      <c r="G5" s="270"/>
      <c r="H5" s="270"/>
      <c r="I5" s="270"/>
    </row>
    <row r="6" spans="1:9" s="4" customFormat="1" ht="24.75" customHeight="1">
      <c r="A6" s="5"/>
      <c r="B6" s="5"/>
      <c r="C6" s="5"/>
      <c r="D6" s="5"/>
      <c r="E6" s="5"/>
      <c r="F6" s="5"/>
      <c r="G6" s="5"/>
      <c r="H6" s="5"/>
      <c r="I6" s="5"/>
    </row>
    <row r="7" spans="1:13" ht="36" customHeight="1">
      <c r="A7" s="264"/>
      <c r="B7" s="264"/>
      <c r="C7" s="264"/>
      <c r="D7" s="264"/>
      <c r="E7" s="264"/>
      <c r="F7" s="264"/>
      <c r="G7" s="264"/>
      <c r="H7" s="264"/>
      <c r="I7" s="264"/>
      <c r="J7" s="2"/>
      <c r="K7" s="2"/>
      <c r="L7" s="2"/>
      <c r="M7" s="2"/>
    </row>
    <row r="8" ht="28.5" customHeight="1"/>
    <row r="12" spans="1:13" ht="21" customHeight="1">
      <c r="A12" s="6"/>
      <c r="F12" s="6"/>
      <c r="M12" s="7"/>
    </row>
    <row r="13" ht="20.25" customHeight="1">
      <c r="F13" s="6"/>
    </row>
    <row r="21" ht="30" customHeight="1"/>
    <row r="22" ht="24" customHeight="1"/>
    <row r="23" spans="1:9" ht="30.75" customHeight="1">
      <c r="A23" s="265" t="s">
        <v>228</v>
      </c>
      <c r="B23" s="265"/>
      <c r="C23" s="265"/>
      <c r="D23" s="265"/>
      <c r="E23" s="265"/>
      <c r="F23" s="265"/>
      <c r="G23" s="265"/>
      <c r="H23" s="265"/>
      <c r="I23" s="265"/>
    </row>
    <row r="24" spans="1:9" ht="61.5" customHeight="1">
      <c r="A24" s="266"/>
      <c r="B24" s="266"/>
      <c r="C24" s="266"/>
      <c r="D24" s="266"/>
      <c r="E24" s="266"/>
      <c r="F24" s="266"/>
      <c r="G24" s="266"/>
      <c r="H24" s="266"/>
      <c r="I24" s="266"/>
    </row>
  </sheetData>
  <sheetProtection/>
  <mergeCells count="7">
    <mergeCell ref="A7:I7"/>
    <mergeCell ref="A23:I23"/>
    <mergeCell ref="A24:I24"/>
    <mergeCell ref="A1:I1"/>
    <mergeCell ref="A2:I2"/>
    <mergeCell ref="A4:I4"/>
    <mergeCell ref="A5:I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6"/>
  <sheetViews>
    <sheetView zoomScalePageLayoutView="0" workbookViewId="0" topLeftCell="A22">
      <selection activeCell="I5" sqref="I5"/>
    </sheetView>
  </sheetViews>
  <sheetFormatPr defaultColWidth="9.00390625" defaultRowHeight="16.5"/>
  <cols>
    <col min="1" max="1" width="20.625" style="60" customWidth="1"/>
    <col min="2" max="4" width="15.625" style="52" customWidth="1"/>
    <col min="5" max="5" width="20.625" style="52" customWidth="1"/>
    <col min="6" max="16384" width="9.00390625" style="52" customWidth="1"/>
  </cols>
  <sheetData>
    <row r="1" spans="1:5" ht="36" customHeight="1">
      <c r="A1" s="322" t="str">
        <f>'封面'!A2</f>
        <v>財團法人花蓮縣豐濱國中教育基金會</v>
      </c>
      <c r="B1" s="322"/>
      <c r="C1" s="322"/>
      <c r="D1" s="322"/>
      <c r="E1" s="322"/>
    </row>
    <row r="2" spans="1:5" ht="31.5" customHeight="1">
      <c r="A2" s="310" t="s">
        <v>105</v>
      </c>
      <c r="B2" s="310"/>
      <c r="C2" s="310"/>
      <c r="D2" s="310"/>
      <c r="E2" s="310"/>
    </row>
    <row r="3" spans="1:5" ht="25.5" customHeight="1">
      <c r="A3" s="323" t="s">
        <v>248</v>
      </c>
      <c r="B3" s="323"/>
      <c r="C3" s="323"/>
      <c r="D3" s="323"/>
      <c r="E3" s="323"/>
    </row>
    <row r="4" spans="1:5" ht="23.25" customHeight="1">
      <c r="A4" s="340" t="s">
        <v>162</v>
      </c>
      <c r="B4" s="312" t="s">
        <v>94</v>
      </c>
      <c r="C4" s="333" t="s">
        <v>163</v>
      </c>
      <c r="D4" s="307" t="s">
        <v>164</v>
      </c>
      <c r="E4" s="312" t="s">
        <v>14</v>
      </c>
    </row>
    <row r="5" spans="1:5" s="53" customFormat="1" ht="19.5" customHeight="1">
      <c r="A5" s="340"/>
      <c r="B5" s="312"/>
      <c r="C5" s="334"/>
      <c r="D5" s="308"/>
      <c r="E5" s="312"/>
    </row>
    <row r="6" spans="1:5" s="53" customFormat="1" ht="23.25" customHeight="1">
      <c r="A6" s="243" t="s">
        <v>165</v>
      </c>
      <c r="B6" s="185"/>
      <c r="C6" s="185"/>
      <c r="D6" s="185"/>
      <c r="E6" s="185"/>
    </row>
    <row r="7" spans="1:5" s="53" customFormat="1" ht="19.5" customHeight="1">
      <c r="A7" s="55"/>
      <c r="B7" s="56"/>
      <c r="C7" s="56"/>
      <c r="D7" s="56"/>
      <c r="E7" s="54"/>
    </row>
    <row r="8" spans="1:5" s="53" customFormat="1" ht="19.5" customHeight="1">
      <c r="A8" s="57"/>
      <c r="B8" s="56"/>
      <c r="C8" s="56"/>
      <c r="D8" s="56"/>
      <c r="E8" s="54"/>
    </row>
    <row r="9" spans="1:5" s="53" customFormat="1" ht="19.5" customHeight="1">
      <c r="A9" s="55"/>
      <c r="B9" s="56"/>
      <c r="C9" s="56"/>
      <c r="D9" s="56"/>
      <c r="E9" s="54"/>
    </row>
    <row r="10" spans="1:5" s="53" customFormat="1" ht="19.5" customHeight="1">
      <c r="A10" s="55"/>
      <c r="B10" s="56"/>
      <c r="C10" s="56"/>
      <c r="D10" s="56"/>
      <c r="E10" s="54"/>
    </row>
    <row r="11" spans="1:5" s="53" customFormat="1" ht="19.5" customHeight="1">
      <c r="A11" s="57"/>
      <c r="B11" s="56"/>
      <c r="C11" s="56"/>
      <c r="D11" s="56"/>
      <c r="E11" s="54"/>
    </row>
    <row r="12" spans="1:5" s="53" customFormat="1" ht="19.5" customHeight="1">
      <c r="A12" s="55"/>
      <c r="B12" s="56"/>
      <c r="C12" s="56"/>
      <c r="D12" s="56"/>
      <c r="E12" s="54"/>
    </row>
    <row r="13" spans="1:5" s="53" customFormat="1" ht="19.5" customHeight="1">
      <c r="A13" s="57"/>
      <c r="B13" s="56"/>
      <c r="C13" s="56"/>
      <c r="D13" s="56"/>
      <c r="E13" s="54"/>
    </row>
    <row r="14" spans="1:5" s="53" customFormat="1" ht="19.5" customHeight="1">
      <c r="A14" s="57"/>
      <c r="B14" s="56"/>
      <c r="C14" s="56"/>
      <c r="D14" s="56"/>
      <c r="E14" s="54"/>
    </row>
    <row r="15" spans="1:5" s="53" customFormat="1" ht="19.5" customHeight="1">
      <c r="A15" s="57"/>
      <c r="B15" s="56"/>
      <c r="C15" s="56"/>
      <c r="D15" s="56"/>
      <c r="E15" s="54"/>
    </row>
    <row r="16" spans="1:5" s="53" customFormat="1" ht="19.5" customHeight="1">
      <c r="A16" s="57"/>
      <c r="B16" s="56"/>
      <c r="C16" s="56"/>
      <c r="D16" s="56"/>
      <c r="E16" s="54"/>
    </row>
    <row r="17" spans="1:5" s="53" customFormat="1" ht="19.5" customHeight="1">
      <c r="A17" s="57"/>
      <c r="B17" s="56"/>
      <c r="C17" s="56"/>
      <c r="D17" s="56"/>
      <c r="E17" s="54"/>
    </row>
    <row r="18" spans="1:5" s="53" customFormat="1" ht="19.5" customHeight="1">
      <c r="A18" s="57"/>
      <c r="B18" s="56"/>
      <c r="C18" s="56"/>
      <c r="D18" s="56"/>
      <c r="E18" s="54"/>
    </row>
    <row r="19" spans="1:5" s="53" customFormat="1" ht="19.5" customHeight="1">
      <c r="A19" s="57"/>
      <c r="B19" s="56"/>
      <c r="C19" s="56"/>
      <c r="D19" s="56"/>
      <c r="E19" s="54"/>
    </row>
    <row r="20" spans="1:5" s="53" customFormat="1" ht="19.5" customHeight="1">
      <c r="A20" s="57"/>
      <c r="B20" s="56"/>
      <c r="C20" s="56"/>
      <c r="D20" s="56"/>
      <c r="E20" s="54"/>
    </row>
    <row r="21" spans="1:5" s="53" customFormat="1" ht="19.5" customHeight="1">
      <c r="A21" s="57"/>
      <c r="B21" s="56"/>
      <c r="C21" s="56"/>
      <c r="D21" s="56"/>
      <c r="E21" s="54"/>
    </row>
    <row r="22" spans="1:5" s="53" customFormat="1" ht="19.5" customHeight="1">
      <c r="A22" s="57"/>
      <c r="B22" s="56"/>
      <c r="C22" s="56"/>
      <c r="D22" s="56"/>
      <c r="E22" s="54"/>
    </row>
    <row r="23" spans="1:5" s="53" customFormat="1" ht="19.5" customHeight="1">
      <c r="A23" s="57"/>
      <c r="B23" s="56"/>
      <c r="C23" s="56"/>
      <c r="D23" s="56"/>
      <c r="E23" s="54"/>
    </row>
    <row r="24" spans="1:5" s="53" customFormat="1" ht="19.5" customHeight="1">
      <c r="A24" s="57"/>
      <c r="B24" s="56"/>
      <c r="C24" s="56"/>
      <c r="D24" s="56"/>
      <c r="E24" s="54"/>
    </row>
    <row r="25" spans="1:5" s="53" customFormat="1" ht="19.5" customHeight="1">
      <c r="A25" s="57"/>
      <c r="B25" s="56"/>
      <c r="C25" s="56"/>
      <c r="D25" s="56"/>
      <c r="E25" s="54"/>
    </row>
    <row r="26" spans="1:5" s="53" customFormat="1" ht="19.5" customHeight="1">
      <c r="A26" s="57"/>
      <c r="B26" s="56"/>
      <c r="C26" s="56"/>
      <c r="D26" s="56"/>
      <c r="E26" s="54"/>
    </row>
    <row r="27" spans="1:5" s="53" customFormat="1" ht="19.5" customHeight="1">
      <c r="A27" s="57"/>
      <c r="B27" s="56"/>
      <c r="C27" s="56"/>
      <c r="D27" s="56"/>
      <c r="E27" s="54"/>
    </row>
    <row r="28" spans="1:5" s="53" customFormat="1" ht="19.5" customHeight="1">
      <c r="A28" s="57"/>
      <c r="B28" s="56"/>
      <c r="C28" s="56"/>
      <c r="D28" s="56"/>
      <c r="E28" s="54"/>
    </row>
    <row r="29" spans="1:5" s="53" customFormat="1" ht="19.5" customHeight="1">
      <c r="A29" s="57"/>
      <c r="B29" s="56"/>
      <c r="C29" s="56"/>
      <c r="D29" s="56"/>
      <c r="E29" s="54"/>
    </row>
    <row r="30" spans="1:5" s="53" customFormat="1" ht="19.5" customHeight="1">
      <c r="A30" s="57"/>
      <c r="B30" s="56"/>
      <c r="C30" s="56"/>
      <c r="D30" s="56"/>
      <c r="E30" s="54"/>
    </row>
    <row r="31" spans="1:5" s="53" customFormat="1" ht="19.5" customHeight="1">
      <c r="A31" s="57"/>
      <c r="B31" s="56"/>
      <c r="C31" s="56"/>
      <c r="D31" s="56"/>
      <c r="E31" s="54"/>
    </row>
    <row r="32" spans="1:5" s="53" customFormat="1" ht="19.5" customHeight="1">
      <c r="A32" s="57"/>
      <c r="B32" s="56"/>
      <c r="C32" s="56"/>
      <c r="D32" s="56"/>
      <c r="E32" s="54"/>
    </row>
    <row r="33" spans="1:5" s="53" customFormat="1" ht="19.5" customHeight="1">
      <c r="A33" s="57"/>
      <c r="B33" s="56"/>
      <c r="C33" s="56"/>
      <c r="D33" s="56"/>
      <c r="E33" s="54"/>
    </row>
    <row r="34" spans="1:5" s="53" customFormat="1" ht="19.5" customHeight="1">
      <c r="A34" s="57"/>
      <c r="B34" s="56"/>
      <c r="C34" s="56"/>
      <c r="D34" s="56"/>
      <c r="E34" s="54"/>
    </row>
    <row r="35" spans="1:5" s="53" customFormat="1" ht="19.5" customHeight="1">
      <c r="A35" s="61" t="s">
        <v>99</v>
      </c>
      <c r="C35" s="58"/>
      <c r="D35" s="58"/>
      <c r="E35" s="59"/>
    </row>
    <row r="36" spans="1:4" ht="19.5">
      <c r="A36" s="330"/>
      <c r="B36" s="330"/>
      <c r="C36" s="330"/>
      <c r="D36" s="197"/>
    </row>
  </sheetData>
  <sheetProtection/>
  <mergeCells count="9">
    <mergeCell ref="A1:E1"/>
    <mergeCell ref="A2:E2"/>
    <mergeCell ref="A3:E3"/>
    <mergeCell ref="E4:E5"/>
    <mergeCell ref="D4:D5"/>
    <mergeCell ref="A36:C36"/>
    <mergeCell ref="A4:A5"/>
    <mergeCell ref="B4:B5"/>
    <mergeCell ref="C4:C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67"/>
  <sheetViews>
    <sheetView zoomScalePageLayoutView="0" workbookViewId="0" topLeftCell="A55">
      <selection activeCell="N8" sqref="N8"/>
    </sheetView>
  </sheetViews>
  <sheetFormatPr defaultColWidth="9.00390625" defaultRowHeight="16.5"/>
  <cols>
    <col min="1" max="1" width="17.00390625" style="240" customWidth="1"/>
    <col min="2" max="2" width="26.125" style="11" customWidth="1"/>
    <col min="3" max="3" width="18.375" style="14" customWidth="1"/>
    <col min="4" max="4" width="16.625" style="14" customWidth="1"/>
    <col min="5" max="5" width="13.875" style="11" customWidth="1"/>
    <col min="6" max="16384" width="9.00390625" style="11" customWidth="1"/>
  </cols>
  <sheetData>
    <row r="1" spans="1:5" ht="36" customHeight="1">
      <c r="A1" s="322" t="str">
        <f>'收支營運'!A1</f>
        <v>財團法人花蓮縣豐濱國中教育基金會</v>
      </c>
      <c r="B1" s="322"/>
      <c r="C1" s="322"/>
      <c r="D1" s="322"/>
      <c r="E1" s="322"/>
    </row>
    <row r="2" spans="1:5" ht="31.5" customHeight="1">
      <c r="A2" s="310" t="s">
        <v>117</v>
      </c>
      <c r="B2" s="310"/>
      <c r="C2" s="310"/>
      <c r="D2" s="310"/>
      <c r="E2" s="310"/>
    </row>
    <row r="3" spans="1:5" ht="32.25" customHeight="1">
      <c r="A3" s="311" t="s">
        <v>249</v>
      </c>
      <c r="B3" s="311"/>
      <c r="C3" s="311"/>
      <c r="D3" s="311"/>
      <c r="E3" s="311"/>
    </row>
    <row r="4" spans="1:5" ht="23.25" customHeight="1">
      <c r="A4" s="324" t="s">
        <v>252</v>
      </c>
      <c r="B4" s="312" t="s">
        <v>2</v>
      </c>
      <c r="C4" s="324" t="s">
        <v>253</v>
      </c>
      <c r="D4" s="324" t="s">
        <v>263</v>
      </c>
      <c r="E4" s="307" t="s">
        <v>141</v>
      </c>
    </row>
    <row r="5" spans="1:5" ht="23.25" customHeight="1">
      <c r="A5" s="325"/>
      <c r="B5" s="312"/>
      <c r="C5" s="325"/>
      <c r="D5" s="325"/>
      <c r="E5" s="308"/>
    </row>
    <row r="6" spans="1:5" s="12" customFormat="1" ht="19.5" customHeight="1">
      <c r="A6" s="172">
        <f>A7+A17</f>
        <v>2017</v>
      </c>
      <c r="B6" s="118" t="s">
        <v>120</v>
      </c>
      <c r="C6" s="182">
        <f>C7+C17</f>
        <v>2000</v>
      </c>
      <c r="D6" s="182">
        <f>D7+D17</f>
        <v>2000</v>
      </c>
      <c r="E6" s="187">
        <f>C6-D6</f>
        <v>0</v>
      </c>
    </row>
    <row r="7" spans="1:5" s="12" customFormat="1" ht="19.5" customHeight="1">
      <c r="A7" s="176">
        <f>A8+A11+A14</f>
        <v>2017</v>
      </c>
      <c r="B7" s="119" t="s">
        <v>36</v>
      </c>
      <c r="C7" s="70">
        <f>C8+C11+C14</f>
        <v>2000</v>
      </c>
      <c r="D7" s="70">
        <f>D8+D11+D14</f>
        <v>2000</v>
      </c>
      <c r="E7" s="177">
        <f aca="true" t="shared" si="0" ref="E7:E67">C7-D7</f>
        <v>0</v>
      </c>
    </row>
    <row r="8" spans="1:5" s="12" customFormat="1" ht="19.5" customHeight="1">
      <c r="A8" s="176">
        <f>A9+A10</f>
        <v>2017</v>
      </c>
      <c r="B8" s="120" t="s">
        <v>37</v>
      </c>
      <c r="C8" s="70">
        <f>C9+C10</f>
        <v>2000</v>
      </c>
      <c r="D8" s="70">
        <f>D9+D10</f>
        <v>2000</v>
      </c>
      <c r="E8" s="177">
        <f t="shared" si="0"/>
        <v>0</v>
      </c>
    </row>
    <row r="9" spans="1:5" s="12" customFormat="1" ht="19.5" customHeight="1">
      <c r="A9" s="170">
        <v>2000</v>
      </c>
      <c r="B9" s="121" t="s">
        <v>38</v>
      </c>
      <c r="C9" s="234">
        <v>2000</v>
      </c>
      <c r="D9" s="190">
        <v>2000</v>
      </c>
      <c r="E9" s="177">
        <f t="shared" si="0"/>
        <v>0</v>
      </c>
    </row>
    <row r="10" spans="1:5" s="12" customFormat="1" ht="19.5" customHeight="1">
      <c r="A10" s="245">
        <v>17</v>
      </c>
      <c r="B10" s="121" t="s">
        <v>39</v>
      </c>
      <c r="C10" s="234">
        <v>0</v>
      </c>
      <c r="D10" s="234">
        <v>0</v>
      </c>
      <c r="E10" s="177">
        <f t="shared" si="0"/>
        <v>0</v>
      </c>
    </row>
    <row r="11" spans="1:5" s="12" customFormat="1" ht="19.5" customHeight="1">
      <c r="A11" s="246">
        <f>A12+A13</f>
        <v>0</v>
      </c>
      <c r="B11" s="120" t="s">
        <v>40</v>
      </c>
      <c r="C11" s="70">
        <f>C12+C13</f>
        <v>0</v>
      </c>
      <c r="D11" s="70">
        <f>D12+D13</f>
        <v>0</v>
      </c>
      <c r="E11" s="177">
        <f t="shared" si="0"/>
        <v>0</v>
      </c>
    </row>
    <row r="12" spans="1:5" s="12" customFormat="1" ht="19.5" customHeight="1">
      <c r="A12" s="245">
        <v>0</v>
      </c>
      <c r="B12" s="121" t="s">
        <v>41</v>
      </c>
      <c r="C12" s="234">
        <v>0</v>
      </c>
      <c r="D12" s="234">
        <v>0</v>
      </c>
      <c r="E12" s="177">
        <f t="shared" si="0"/>
        <v>0</v>
      </c>
    </row>
    <row r="13" spans="1:5" s="12" customFormat="1" ht="19.5" customHeight="1">
      <c r="A13" s="245">
        <v>0</v>
      </c>
      <c r="B13" s="121" t="s">
        <v>42</v>
      </c>
      <c r="C13" s="234">
        <v>0</v>
      </c>
      <c r="D13" s="234">
        <v>0</v>
      </c>
      <c r="E13" s="177">
        <f t="shared" si="0"/>
        <v>0</v>
      </c>
    </row>
    <row r="14" spans="1:5" s="12" customFormat="1" ht="19.5" customHeight="1">
      <c r="A14" s="246">
        <f>A15+A16</f>
        <v>0</v>
      </c>
      <c r="B14" s="120" t="s">
        <v>43</v>
      </c>
      <c r="C14" s="70">
        <f>C15+C16</f>
        <v>0</v>
      </c>
      <c r="D14" s="70">
        <f>D15+D16</f>
        <v>0</v>
      </c>
      <c r="E14" s="177">
        <f t="shared" si="0"/>
        <v>0</v>
      </c>
    </row>
    <row r="15" spans="1:5" s="12" customFormat="1" ht="19.5" customHeight="1">
      <c r="A15" s="245">
        <v>0</v>
      </c>
      <c r="B15" s="121" t="s">
        <v>46</v>
      </c>
      <c r="C15" s="190">
        <v>0</v>
      </c>
      <c r="D15" s="190">
        <v>0</v>
      </c>
      <c r="E15" s="177">
        <f t="shared" si="0"/>
        <v>0</v>
      </c>
    </row>
    <row r="16" spans="1:5" s="12" customFormat="1" ht="19.5" customHeight="1">
      <c r="A16" s="245">
        <v>0</v>
      </c>
      <c r="B16" s="121" t="s">
        <v>47</v>
      </c>
      <c r="C16" s="190">
        <v>0</v>
      </c>
      <c r="D16" s="190">
        <v>0</v>
      </c>
      <c r="E16" s="177">
        <f t="shared" si="0"/>
        <v>0</v>
      </c>
    </row>
    <row r="17" spans="1:5" s="12" customFormat="1" ht="19.5" customHeight="1">
      <c r="A17" s="246">
        <f>A18</f>
        <v>0</v>
      </c>
      <c r="B17" s="119" t="s">
        <v>44</v>
      </c>
      <c r="C17" s="70">
        <f>C18</f>
        <v>0</v>
      </c>
      <c r="D17" s="70">
        <f>D18</f>
        <v>0</v>
      </c>
      <c r="E17" s="177">
        <f t="shared" si="0"/>
        <v>0</v>
      </c>
    </row>
    <row r="18" spans="1:5" s="12" customFormat="1" ht="19.5" customHeight="1">
      <c r="A18" s="246">
        <f>A19-A20</f>
        <v>0</v>
      </c>
      <c r="B18" s="120" t="s">
        <v>45</v>
      </c>
      <c r="C18" s="70">
        <f>C19-C20</f>
        <v>0</v>
      </c>
      <c r="D18" s="70">
        <f>D19-D20</f>
        <v>0</v>
      </c>
      <c r="E18" s="177">
        <f t="shared" si="0"/>
        <v>0</v>
      </c>
    </row>
    <row r="19" spans="1:5" s="12" customFormat="1" ht="19.5" customHeight="1">
      <c r="A19" s="245">
        <v>0</v>
      </c>
      <c r="B19" s="121" t="s">
        <v>45</v>
      </c>
      <c r="C19" s="190">
        <v>0</v>
      </c>
      <c r="D19" s="190">
        <v>0</v>
      </c>
      <c r="E19" s="177">
        <f t="shared" si="0"/>
        <v>0</v>
      </c>
    </row>
    <row r="20" spans="1:5" s="12" customFormat="1" ht="19.5" customHeight="1">
      <c r="A20" s="245">
        <v>0</v>
      </c>
      <c r="B20" s="121" t="s">
        <v>48</v>
      </c>
      <c r="C20" s="190">
        <v>0</v>
      </c>
      <c r="D20" s="190">
        <v>0</v>
      </c>
      <c r="E20" s="177">
        <f t="shared" si="0"/>
        <v>0</v>
      </c>
    </row>
    <row r="21" spans="1:5" s="193" customFormat="1" ht="19.5" customHeight="1">
      <c r="A21" s="247">
        <f>A6</f>
        <v>2017</v>
      </c>
      <c r="B21" s="191" t="s">
        <v>121</v>
      </c>
      <c r="C21" s="247">
        <f>C6</f>
        <v>2000</v>
      </c>
      <c r="D21" s="247">
        <f>D6</f>
        <v>2000</v>
      </c>
      <c r="E21" s="192">
        <f t="shared" si="0"/>
        <v>0</v>
      </c>
    </row>
    <row r="22" spans="1:5" s="12" customFormat="1" ht="19.5" customHeight="1">
      <c r="A22" s="176"/>
      <c r="B22" s="115"/>
      <c r="C22" s="70"/>
      <c r="D22" s="70"/>
      <c r="E22" s="177"/>
    </row>
    <row r="23" spans="1:5" s="12" customFormat="1" ht="19.5" customHeight="1">
      <c r="A23" s="176">
        <f>A24</f>
        <v>0</v>
      </c>
      <c r="B23" s="123" t="s">
        <v>122</v>
      </c>
      <c r="C23" s="70">
        <f>C24</f>
        <v>0</v>
      </c>
      <c r="D23" s="70">
        <f>D24</f>
        <v>0</v>
      </c>
      <c r="E23" s="177">
        <f t="shared" si="0"/>
        <v>0</v>
      </c>
    </row>
    <row r="24" spans="1:5" s="12" customFormat="1" ht="19.5" customHeight="1">
      <c r="A24" s="176">
        <f>A25</f>
        <v>0</v>
      </c>
      <c r="B24" s="119" t="s">
        <v>50</v>
      </c>
      <c r="C24" s="70">
        <f>C25</f>
        <v>0</v>
      </c>
      <c r="D24" s="70">
        <f>D25</f>
        <v>0</v>
      </c>
      <c r="E24" s="177">
        <f t="shared" si="0"/>
        <v>0</v>
      </c>
    </row>
    <row r="25" spans="1:5" s="16" customFormat="1" ht="19.5" customHeight="1">
      <c r="A25" s="176">
        <f>A26+A27</f>
        <v>0</v>
      </c>
      <c r="B25" s="120" t="s">
        <v>52</v>
      </c>
      <c r="C25" s="70">
        <f>C26+C27</f>
        <v>0</v>
      </c>
      <c r="D25" s="70">
        <f>D26+D27</f>
        <v>0</v>
      </c>
      <c r="E25" s="177">
        <f t="shared" si="0"/>
        <v>0</v>
      </c>
    </row>
    <row r="26" spans="1:5" s="12" customFormat="1" ht="19.5" customHeight="1">
      <c r="A26" s="170">
        <v>0</v>
      </c>
      <c r="B26" s="121" t="s">
        <v>51</v>
      </c>
      <c r="C26" s="190">
        <v>0</v>
      </c>
      <c r="D26" s="190">
        <v>0</v>
      </c>
      <c r="E26" s="177">
        <f t="shared" si="0"/>
        <v>0</v>
      </c>
    </row>
    <row r="27" spans="1:5" s="12" customFormat="1" ht="19.5" customHeight="1">
      <c r="A27" s="170">
        <v>0</v>
      </c>
      <c r="B27" s="121" t="s">
        <v>49</v>
      </c>
      <c r="C27" s="190">
        <v>0</v>
      </c>
      <c r="D27" s="190">
        <v>0</v>
      </c>
      <c r="E27" s="177">
        <f t="shared" si="0"/>
        <v>0</v>
      </c>
    </row>
    <row r="28" spans="1:5" s="193" customFormat="1" ht="19.5" customHeight="1">
      <c r="A28" s="247">
        <f>A23</f>
        <v>0</v>
      </c>
      <c r="B28" s="191" t="s">
        <v>123</v>
      </c>
      <c r="C28" s="247">
        <f>C23</f>
        <v>0</v>
      </c>
      <c r="D28" s="247">
        <f>D23</f>
        <v>0</v>
      </c>
      <c r="E28" s="192">
        <f t="shared" si="0"/>
        <v>0</v>
      </c>
    </row>
    <row r="29" spans="1:5" s="12" customFormat="1" ht="19.5" customHeight="1">
      <c r="A29" s="176"/>
      <c r="B29" s="115"/>
      <c r="C29" s="70"/>
      <c r="D29" s="70"/>
      <c r="E29" s="177"/>
    </row>
    <row r="30" spans="1:5" s="12" customFormat="1" ht="19.5" customHeight="1">
      <c r="A30" s="176">
        <f>A31+A36+A39</f>
        <v>2017</v>
      </c>
      <c r="B30" s="123" t="s">
        <v>124</v>
      </c>
      <c r="C30" s="70">
        <f>C31+C36+C39</f>
        <v>2000</v>
      </c>
      <c r="D30" s="70">
        <f>D31+D36+D39</f>
        <v>2000</v>
      </c>
      <c r="E30" s="177">
        <f t="shared" si="0"/>
        <v>0</v>
      </c>
    </row>
    <row r="31" spans="1:5" s="12" customFormat="1" ht="19.5" customHeight="1">
      <c r="A31" s="176">
        <f>A32</f>
        <v>2000</v>
      </c>
      <c r="B31" s="119" t="s">
        <v>53</v>
      </c>
      <c r="C31" s="70">
        <f>C32</f>
        <v>2000</v>
      </c>
      <c r="D31" s="70">
        <f>D32</f>
        <v>2000</v>
      </c>
      <c r="E31" s="177">
        <f t="shared" si="0"/>
        <v>0</v>
      </c>
    </row>
    <row r="32" spans="1:5" s="12" customFormat="1" ht="19.5" customHeight="1">
      <c r="A32" s="176">
        <f>A33+A34+A35</f>
        <v>2000</v>
      </c>
      <c r="B32" s="120" t="s">
        <v>53</v>
      </c>
      <c r="C32" s="70">
        <f>C33+C34+C35</f>
        <v>2000</v>
      </c>
      <c r="D32" s="70">
        <f>D33+D34+D35</f>
        <v>2000</v>
      </c>
      <c r="E32" s="177">
        <f t="shared" si="0"/>
        <v>0</v>
      </c>
    </row>
    <row r="33" spans="1:5" s="12" customFormat="1" ht="19.5" customHeight="1">
      <c r="A33" s="170">
        <v>2000</v>
      </c>
      <c r="B33" s="121" t="s">
        <v>169</v>
      </c>
      <c r="C33" s="190">
        <v>2000</v>
      </c>
      <c r="D33" s="190">
        <v>2000</v>
      </c>
      <c r="E33" s="177">
        <f t="shared" si="0"/>
        <v>0</v>
      </c>
    </row>
    <row r="34" spans="1:5" s="12" customFormat="1" ht="19.5" customHeight="1">
      <c r="A34" s="170">
        <v>0</v>
      </c>
      <c r="B34" s="121" t="s">
        <v>206</v>
      </c>
      <c r="C34" s="190">
        <v>0</v>
      </c>
      <c r="D34" s="190">
        <v>0</v>
      </c>
      <c r="E34" s="177">
        <f t="shared" si="0"/>
        <v>0</v>
      </c>
    </row>
    <row r="35" spans="1:5" s="12" customFormat="1" ht="19.5" customHeight="1">
      <c r="A35" s="170">
        <v>0</v>
      </c>
      <c r="B35" s="121" t="s">
        <v>207</v>
      </c>
      <c r="C35" s="190">
        <v>0</v>
      </c>
      <c r="D35" s="190">
        <v>0</v>
      </c>
      <c r="E35" s="177">
        <f t="shared" si="0"/>
        <v>0</v>
      </c>
    </row>
    <row r="36" spans="1:5" s="12" customFormat="1" ht="19.5" customHeight="1">
      <c r="A36" s="176">
        <f>A37</f>
        <v>0</v>
      </c>
      <c r="B36" s="119" t="s">
        <v>54</v>
      </c>
      <c r="C36" s="70">
        <f>C37</f>
        <v>0</v>
      </c>
      <c r="D36" s="70">
        <f>D37</f>
        <v>0</v>
      </c>
      <c r="E36" s="177">
        <f t="shared" si="0"/>
        <v>0</v>
      </c>
    </row>
    <row r="37" spans="1:5" s="12" customFormat="1" ht="19.5" customHeight="1">
      <c r="A37" s="176">
        <f>A38</f>
        <v>0</v>
      </c>
      <c r="B37" s="120" t="s">
        <v>55</v>
      </c>
      <c r="C37" s="70">
        <f>C38</f>
        <v>0</v>
      </c>
      <c r="D37" s="70">
        <f>D38</f>
        <v>0</v>
      </c>
      <c r="E37" s="177">
        <f t="shared" si="0"/>
        <v>0</v>
      </c>
    </row>
    <row r="38" spans="1:5" s="12" customFormat="1" ht="19.5" customHeight="1">
      <c r="A38" s="170">
        <v>0</v>
      </c>
      <c r="B38" s="121" t="s">
        <v>55</v>
      </c>
      <c r="C38" s="190">
        <v>0</v>
      </c>
      <c r="D38" s="190">
        <v>0</v>
      </c>
      <c r="E38" s="177">
        <f t="shared" si="0"/>
        <v>0</v>
      </c>
    </row>
    <row r="39" spans="1:5" s="12" customFormat="1" ht="19.5" customHeight="1">
      <c r="A39" s="176">
        <f>A40+A41</f>
        <v>17</v>
      </c>
      <c r="B39" s="119" t="s">
        <v>89</v>
      </c>
      <c r="C39" s="70">
        <f>C40+C41</f>
        <v>0</v>
      </c>
      <c r="D39" s="70">
        <f>D40+D41</f>
        <v>0</v>
      </c>
      <c r="E39" s="177">
        <f t="shared" si="0"/>
        <v>0</v>
      </c>
    </row>
    <row r="40" spans="1:5" s="12" customFormat="1" ht="19.5" customHeight="1">
      <c r="A40" s="248">
        <v>17</v>
      </c>
      <c r="B40" s="120" t="s">
        <v>69</v>
      </c>
      <c r="C40" s="190">
        <v>0</v>
      </c>
      <c r="D40" s="190">
        <v>0</v>
      </c>
      <c r="E40" s="177">
        <f t="shared" si="0"/>
        <v>0</v>
      </c>
    </row>
    <row r="41" spans="1:5" s="12" customFormat="1" ht="19.5" customHeight="1">
      <c r="A41" s="248">
        <v>0</v>
      </c>
      <c r="B41" s="120" t="s">
        <v>208</v>
      </c>
      <c r="C41" s="190">
        <v>0</v>
      </c>
      <c r="D41" s="190">
        <v>0</v>
      </c>
      <c r="E41" s="177">
        <f t="shared" si="0"/>
        <v>0</v>
      </c>
    </row>
    <row r="42" spans="1:5" s="12" customFormat="1" ht="19.5" customHeight="1">
      <c r="A42" s="249">
        <f>A30</f>
        <v>2017</v>
      </c>
      <c r="B42" s="122" t="s">
        <v>151</v>
      </c>
      <c r="C42" s="251">
        <f>C30</f>
        <v>2000</v>
      </c>
      <c r="D42" s="251">
        <f>D30</f>
        <v>2000</v>
      </c>
      <c r="E42" s="188">
        <f t="shared" si="0"/>
        <v>0</v>
      </c>
    </row>
    <row r="43" spans="1:5" s="12" customFormat="1" ht="19.5" customHeight="1">
      <c r="A43" s="176"/>
      <c r="B43" s="124"/>
      <c r="C43" s="70"/>
      <c r="D43" s="70"/>
      <c r="E43" s="186"/>
    </row>
    <row r="44" spans="1:5" s="12" customFormat="1" ht="19.5" customHeight="1">
      <c r="A44" s="176"/>
      <c r="B44" s="124"/>
      <c r="C44" s="70"/>
      <c r="D44" s="70"/>
      <c r="E44" s="186"/>
    </row>
    <row r="45" spans="1:5" s="12" customFormat="1" ht="19.5" customHeight="1">
      <c r="A45" s="176"/>
      <c r="B45" s="124"/>
      <c r="C45" s="70"/>
      <c r="D45" s="70"/>
      <c r="E45" s="186"/>
    </row>
    <row r="46" spans="1:5" s="12" customFormat="1" ht="19.5" customHeight="1">
      <c r="A46" s="176"/>
      <c r="B46" s="124"/>
      <c r="C46" s="70"/>
      <c r="D46" s="70"/>
      <c r="E46" s="186"/>
    </row>
    <row r="47" spans="1:5" s="12" customFormat="1" ht="19.5" customHeight="1">
      <c r="A47" s="176"/>
      <c r="B47" s="124"/>
      <c r="C47" s="70"/>
      <c r="D47" s="70"/>
      <c r="E47" s="186"/>
    </row>
    <row r="48" spans="1:5" s="12" customFormat="1" ht="19.5" customHeight="1">
      <c r="A48" s="176"/>
      <c r="B48" s="124"/>
      <c r="C48" s="70"/>
      <c r="D48" s="70"/>
      <c r="E48" s="186"/>
    </row>
    <row r="49" spans="1:5" s="12" customFormat="1" ht="19.5" customHeight="1">
      <c r="A49" s="176"/>
      <c r="B49" s="124"/>
      <c r="C49" s="70"/>
      <c r="D49" s="70"/>
      <c r="E49" s="186"/>
    </row>
    <row r="50" spans="1:5" s="12" customFormat="1" ht="19.5" customHeight="1">
      <c r="A50" s="176"/>
      <c r="B50" s="124"/>
      <c r="C50" s="70"/>
      <c r="D50" s="70"/>
      <c r="E50" s="186"/>
    </row>
    <row r="51" spans="1:5" s="12" customFormat="1" ht="19.5" customHeight="1">
      <c r="A51" s="176"/>
      <c r="B51" s="124"/>
      <c r="C51" s="70"/>
      <c r="D51" s="70"/>
      <c r="E51" s="186"/>
    </row>
    <row r="52" spans="1:5" s="12" customFormat="1" ht="19.5" customHeight="1">
      <c r="A52" s="176"/>
      <c r="B52" s="124"/>
      <c r="C52" s="70"/>
      <c r="D52" s="70"/>
      <c r="E52" s="186"/>
    </row>
    <row r="53" spans="1:5" s="12" customFormat="1" ht="19.5" customHeight="1">
      <c r="A53" s="176"/>
      <c r="B53" s="124"/>
      <c r="C53" s="70"/>
      <c r="D53" s="70"/>
      <c r="E53" s="186"/>
    </row>
    <row r="54" spans="1:5" s="12" customFormat="1" ht="19.5" customHeight="1">
      <c r="A54" s="176"/>
      <c r="B54" s="124"/>
      <c r="C54" s="70"/>
      <c r="D54" s="70"/>
      <c r="E54" s="186"/>
    </row>
    <row r="55" spans="1:5" s="12" customFormat="1" ht="19.5" customHeight="1">
      <c r="A55" s="176"/>
      <c r="B55" s="124"/>
      <c r="C55" s="70"/>
      <c r="D55" s="70"/>
      <c r="E55" s="186"/>
    </row>
    <row r="56" spans="1:5" s="12" customFormat="1" ht="19.5" customHeight="1">
      <c r="A56" s="176"/>
      <c r="B56" s="124"/>
      <c r="C56" s="70"/>
      <c r="D56" s="70"/>
      <c r="E56" s="186"/>
    </row>
    <row r="57" spans="1:5" s="12" customFormat="1" ht="19.5" customHeight="1">
      <c r="A57" s="176"/>
      <c r="B57" s="124"/>
      <c r="C57" s="70"/>
      <c r="D57" s="70"/>
      <c r="E57" s="186"/>
    </row>
    <row r="58" spans="1:5" s="12" customFormat="1" ht="19.5" customHeight="1">
      <c r="A58" s="176"/>
      <c r="B58" s="124"/>
      <c r="C58" s="70"/>
      <c r="D58" s="70"/>
      <c r="E58" s="186"/>
    </row>
    <row r="59" spans="1:5" s="12" customFormat="1" ht="19.5" customHeight="1">
      <c r="A59" s="176"/>
      <c r="B59" s="124"/>
      <c r="C59" s="70"/>
      <c r="D59" s="70"/>
      <c r="E59" s="186"/>
    </row>
    <row r="60" spans="1:5" s="12" customFormat="1" ht="19.5" customHeight="1">
      <c r="A60" s="176"/>
      <c r="B60" s="124"/>
      <c r="C60" s="70"/>
      <c r="D60" s="70"/>
      <c r="E60" s="186"/>
    </row>
    <row r="61" spans="1:5" s="12" customFormat="1" ht="19.5" customHeight="1">
      <c r="A61" s="176"/>
      <c r="B61" s="124"/>
      <c r="C61" s="70"/>
      <c r="D61" s="70"/>
      <c r="E61" s="186"/>
    </row>
    <row r="62" spans="1:5" s="12" customFormat="1" ht="19.5" customHeight="1">
      <c r="A62" s="176"/>
      <c r="B62" s="124"/>
      <c r="C62" s="70"/>
      <c r="D62" s="70"/>
      <c r="E62" s="186"/>
    </row>
    <row r="63" spans="1:5" s="12" customFormat="1" ht="19.5" customHeight="1">
      <c r="A63" s="176"/>
      <c r="B63" s="124"/>
      <c r="C63" s="70"/>
      <c r="D63" s="70"/>
      <c r="E63" s="186"/>
    </row>
    <row r="64" spans="1:5" s="12" customFormat="1" ht="19.5" customHeight="1">
      <c r="A64" s="176"/>
      <c r="B64" s="124"/>
      <c r="C64" s="70"/>
      <c r="D64" s="70"/>
      <c r="E64" s="186"/>
    </row>
    <row r="65" spans="1:5" s="12" customFormat="1" ht="9.75" customHeight="1">
      <c r="A65" s="176"/>
      <c r="B65" s="124"/>
      <c r="C65" s="70"/>
      <c r="D65" s="70"/>
      <c r="E65" s="186"/>
    </row>
    <row r="66" spans="1:5" s="12" customFormat="1" ht="19.5" customHeight="1">
      <c r="A66" s="176"/>
      <c r="B66" s="120"/>
      <c r="C66" s="70"/>
      <c r="D66" s="70"/>
      <c r="E66" s="186"/>
    </row>
    <row r="67" spans="1:5" s="78" customFormat="1" ht="19.5" customHeight="1">
      <c r="A67" s="250">
        <f>A28+A42</f>
        <v>2017</v>
      </c>
      <c r="B67" s="125" t="s">
        <v>125</v>
      </c>
      <c r="C67" s="250">
        <f>C28+C42</f>
        <v>2000</v>
      </c>
      <c r="D67" s="250">
        <f>D28+D42</f>
        <v>2000</v>
      </c>
      <c r="E67" s="189">
        <f t="shared" si="0"/>
        <v>0</v>
      </c>
    </row>
  </sheetData>
  <sheetProtection/>
  <mergeCells count="8">
    <mergeCell ref="A4:A5"/>
    <mergeCell ref="A1:E1"/>
    <mergeCell ref="A2:E2"/>
    <mergeCell ref="A3:E3"/>
    <mergeCell ref="B4:B5"/>
    <mergeCell ref="C4:C5"/>
    <mergeCell ref="D4:D5"/>
    <mergeCell ref="E4:E5"/>
  </mergeCells>
  <printOptions/>
  <pageMargins left="0.5511811023622047" right="0.5511811023622047" top="0.7874015748031497" bottom="0.7874015748031497" header="0.5118110236220472" footer="0.5118110236220472"/>
  <pageSetup blackAndWhite="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E43"/>
  <sheetViews>
    <sheetView zoomScalePageLayoutView="0" workbookViewId="0" topLeftCell="A34">
      <selection activeCell="A3" sqref="A3"/>
    </sheetView>
  </sheetViews>
  <sheetFormatPr defaultColWidth="9.00390625" defaultRowHeight="16.5"/>
  <cols>
    <col min="1" max="1" width="33.625" style="15" customWidth="1"/>
    <col min="2" max="2" width="27.125" style="11" customWidth="1"/>
    <col min="3" max="3" width="30.00390625" style="11" customWidth="1"/>
    <col min="4" max="16384" width="9.00390625" style="1" customWidth="1"/>
  </cols>
  <sheetData>
    <row r="1" spans="1:3" ht="25.5">
      <c r="A1" s="313" t="str">
        <f>'收支營運'!A1</f>
        <v>財團法人花蓮縣豐濱國中教育基金會</v>
      </c>
      <c r="B1" s="314"/>
      <c r="C1" s="314"/>
    </row>
    <row r="2" spans="1:3" ht="25.5">
      <c r="A2" s="314" t="s">
        <v>106</v>
      </c>
      <c r="B2" s="314"/>
      <c r="C2" s="314"/>
    </row>
    <row r="3" spans="1:3" ht="27" customHeight="1">
      <c r="A3" s="24" t="s">
        <v>250</v>
      </c>
      <c r="B3" s="24"/>
      <c r="C3" s="24"/>
    </row>
    <row r="4" spans="1:3" ht="22.5" customHeight="1">
      <c r="A4" s="315" t="s">
        <v>154</v>
      </c>
      <c r="B4" s="317" t="s">
        <v>142</v>
      </c>
      <c r="C4" s="317" t="s">
        <v>102</v>
      </c>
    </row>
    <row r="5" spans="1:3" ht="24.75" customHeight="1" hidden="1">
      <c r="A5" s="316"/>
      <c r="B5" s="341"/>
      <c r="C5" s="317"/>
    </row>
    <row r="6" spans="1:3" s="14" customFormat="1" ht="16.5">
      <c r="A6" s="62" t="s">
        <v>224</v>
      </c>
      <c r="B6" s="63">
        <v>1</v>
      </c>
      <c r="C6" s="205" t="s">
        <v>225</v>
      </c>
    </row>
    <row r="7" spans="1:3" s="14" customFormat="1" ht="16.5">
      <c r="A7" s="62" t="s">
        <v>226</v>
      </c>
      <c r="B7" s="63">
        <v>1</v>
      </c>
      <c r="C7" s="205" t="s">
        <v>223</v>
      </c>
    </row>
    <row r="8" spans="1:3" s="14" customFormat="1" ht="16.5">
      <c r="A8" s="62"/>
      <c r="B8" s="63"/>
      <c r="C8" s="205"/>
    </row>
    <row r="9" spans="1:3" s="14" customFormat="1" ht="16.5">
      <c r="A9" s="62"/>
      <c r="B9" s="63"/>
      <c r="C9" s="205"/>
    </row>
    <row r="10" spans="1:3" s="14" customFormat="1" ht="16.5">
      <c r="A10" s="64"/>
      <c r="B10" s="194"/>
      <c r="C10" s="63"/>
    </row>
    <row r="11" spans="1:3" s="14" customFormat="1" ht="16.5">
      <c r="A11" s="64"/>
      <c r="B11" s="194"/>
      <c r="C11" s="63"/>
    </row>
    <row r="12" spans="1:3" s="14" customFormat="1" ht="15.75" customHeight="1">
      <c r="A12" s="62"/>
      <c r="B12" s="194"/>
      <c r="C12" s="63"/>
    </row>
    <row r="13" spans="1:3" s="14" customFormat="1" ht="15.75" customHeight="1">
      <c r="A13" s="62"/>
      <c r="B13" s="194"/>
      <c r="C13" s="63"/>
    </row>
    <row r="14" spans="1:3" s="14" customFormat="1" ht="16.5">
      <c r="A14" s="65"/>
      <c r="B14" s="194"/>
      <c r="C14" s="66"/>
    </row>
    <row r="15" spans="1:3" s="14" customFormat="1" ht="16.5">
      <c r="A15" s="62"/>
      <c r="B15" s="194"/>
      <c r="C15" s="66"/>
    </row>
    <row r="16" spans="1:3" s="14" customFormat="1" ht="16.5">
      <c r="A16" s="62"/>
      <c r="B16" s="194"/>
      <c r="C16" s="66"/>
    </row>
    <row r="17" spans="1:3" s="14" customFormat="1" ht="18.75" customHeight="1">
      <c r="A17" s="62"/>
      <c r="B17" s="194"/>
      <c r="C17" s="63"/>
    </row>
    <row r="18" spans="1:3" s="14" customFormat="1" ht="18.75" customHeight="1">
      <c r="A18" s="62"/>
      <c r="B18" s="194"/>
      <c r="C18" s="63"/>
    </row>
    <row r="19" spans="1:3" s="14" customFormat="1" ht="16.5">
      <c r="A19" s="65"/>
      <c r="B19" s="194"/>
      <c r="C19" s="66"/>
    </row>
    <row r="20" spans="1:3" s="14" customFormat="1" ht="16.5">
      <c r="A20" s="62"/>
      <c r="B20" s="194"/>
      <c r="C20" s="66"/>
    </row>
    <row r="21" spans="1:3" s="14" customFormat="1" ht="16.5">
      <c r="A21" s="62"/>
      <c r="B21" s="63"/>
      <c r="C21" s="66"/>
    </row>
    <row r="22" spans="1:3" s="14" customFormat="1" ht="16.5">
      <c r="A22" s="62"/>
      <c r="B22" s="63"/>
      <c r="C22" s="66"/>
    </row>
    <row r="23" spans="1:3" s="14" customFormat="1" ht="16.5">
      <c r="A23" s="62"/>
      <c r="B23" s="63"/>
      <c r="C23" s="66"/>
    </row>
    <row r="24" spans="1:3" s="14" customFormat="1" ht="15" customHeight="1">
      <c r="A24" s="62"/>
      <c r="B24" s="63"/>
      <c r="C24" s="63"/>
    </row>
    <row r="25" spans="1:3" s="14" customFormat="1" ht="15" customHeight="1">
      <c r="A25" s="62"/>
      <c r="B25" s="63"/>
      <c r="C25" s="63"/>
    </row>
    <row r="26" spans="1:3" s="14" customFormat="1" ht="18" customHeight="1">
      <c r="A26" s="65"/>
      <c r="B26" s="63"/>
      <c r="C26" s="63"/>
    </row>
    <row r="27" spans="1:3" s="14" customFormat="1" ht="18" customHeight="1">
      <c r="A27" s="65"/>
      <c r="B27" s="63"/>
      <c r="C27" s="63"/>
    </row>
    <row r="28" spans="1:3" s="14" customFormat="1" ht="16.5">
      <c r="A28" s="65"/>
      <c r="B28" s="63"/>
      <c r="C28" s="63"/>
    </row>
    <row r="29" spans="1:3" s="14" customFormat="1" ht="16.5">
      <c r="A29" s="65"/>
      <c r="B29" s="63"/>
      <c r="C29" s="63"/>
    </row>
    <row r="30" spans="1:3" s="14" customFormat="1" ht="16.5">
      <c r="A30" s="65"/>
      <c r="B30" s="63"/>
      <c r="C30" s="63"/>
    </row>
    <row r="31" spans="1:3" s="14" customFormat="1" ht="16.5">
      <c r="A31" s="65"/>
      <c r="B31" s="63"/>
      <c r="C31" s="63"/>
    </row>
    <row r="32" spans="1:3" ht="51.75" customHeight="1">
      <c r="A32" s="67"/>
      <c r="B32" s="63"/>
      <c r="C32" s="63"/>
    </row>
    <row r="33" spans="1:3" ht="16.5">
      <c r="A33" s="67"/>
      <c r="B33" s="63"/>
      <c r="C33" s="63"/>
    </row>
    <row r="34" spans="1:3" ht="16.5">
      <c r="A34" s="67"/>
      <c r="B34" s="63"/>
      <c r="C34" s="63"/>
    </row>
    <row r="35" spans="1:3" s="14" customFormat="1" ht="16.5">
      <c r="A35" s="65"/>
      <c r="B35" s="63"/>
      <c r="C35" s="63"/>
    </row>
    <row r="36" spans="1:3" ht="16.5">
      <c r="A36" s="67"/>
      <c r="B36" s="63"/>
      <c r="C36" s="63"/>
    </row>
    <row r="37" spans="1:3" ht="16.5">
      <c r="A37" s="67"/>
      <c r="B37" s="63"/>
      <c r="C37" s="63"/>
    </row>
    <row r="38" spans="1:3" ht="16.5">
      <c r="A38" s="67"/>
      <c r="B38" s="63"/>
      <c r="C38" s="63"/>
    </row>
    <row r="39" spans="1:3" ht="16.5">
      <c r="A39" s="67"/>
      <c r="B39" s="63"/>
      <c r="C39" s="63"/>
    </row>
    <row r="40" spans="1:3" ht="16.5">
      <c r="A40" s="67"/>
      <c r="B40" s="63"/>
      <c r="C40" s="63"/>
    </row>
    <row r="41" spans="1:3" ht="16.5">
      <c r="A41" s="76" t="s">
        <v>107</v>
      </c>
      <c r="B41" s="31">
        <f>SUM(B6:B40)</f>
        <v>2</v>
      </c>
      <c r="C41" s="31"/>
    </row>
    <row r="43" spans="1:5" s="11" customFormat="1" ht="16.5">
      <c r="A43" s="15" t="s">
        <v>153</v>
      </c>
      <c r="C43" s="13"/>
      <c r="E43" s="13"/>
    </row>
  </sheetData>
  <sheetProtection/>
  <mergeCells count="5">
    <mergeCell ref="A1:C1"/>
    <mergeCell ref="A2:C2"/>
    <mergeCell ref="A4:A5"/>
    <mergeCell ref="B4:B5"/>
    <mergeCell ref="C4:C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16">
      <selection activeCell="A17" sqref="A17"/>
    </sheetView>
  </sheetViews>
  <sheetFormatPr defaultColWidth="9.00390625" defaultRowHeight="16.5"/>
  <cols>
    <col min="1" max="1" width="33.625" style="15" customWidth="1"/>
    <col min="2" max="2" width="27.125" style="11" customWidth="1"/>
    <col min="3" max="3" width="30.00390625" style="11" customWidth="1"/>
    <col min="4" max="16384" width="9.00390625" style="1" customWidth="1"/>
  </cols>
  <sheetData>
    <row r="1" spans="1:3" ht="25.5">
      <c r="A1" s="313" t="str">
        <f>'收支營運'!A1</f>
        <v>財團法人花蓮縣豐濱國中教育基金會</v>
      </c>
      <c r="B1" s="314"/>
      <c r="C1" s="314"/>
    </row>
    <row r="2" spans="1:3" ht="25.5">
      <c r="A2" s="314" t="s">
        <v>108</v>
      </c>
      <c r="B2" s="314"/>
      <c r="C2" s="314"/>
    </row>
    <row r="3" spans="1:3" ht="27" customHeight="1">
      <c r="A3" s="24" t="s">
        <v>251</v>
      </c>
      <c r="B3" s="24"/>
      <c r="C3" s="24"/>
    </row>
    <row r="4" spans="1:3" ht="22.5" customHeight="1">
      <c r="A4" s="315" t="s">
        <v>139</v>
      </c>
      <c r="B4" s="317" t="s">
        <v>104</v>
      </c>
      <c r="C4" s="317" t="s">
        <v>102</v>
      </c>
    </row>
    <row r="5" spans="1:3" ht="24.75" customHeight="1" hidden="1">
      <c r="A5" s="316"/>
      <c r="B5" s="317"/>
      <c r="C5" s="317"/>
    </row>
    <row r="6" spans="1:3" s="14" customFormat="1" ht="27.75" customHeight="1">
      <c r="A6" s="195" t="s">
        <v>204</v>
      </c>
      <c r="B6" s="185">
        <v>0</v>
      </c>
      <c r="C6" s="185"/>
    </row>
    <row r="7" spans="1:3" s="14" customFormat="1" ht="27.75" customHeight="1">
      <c r="A7" s="196" t="s">
        <v>155</v>
      </c>
      <c r="B7" s="97">
        <v>0</v>
      </c>
      <c r="C7" s="89"/>
    </row>
    <row r="8" spans="1:3" s="14" customFormat="1" ht="27.75" customHeight="1">
      <c r="A8" s="196" t="s">
        <v>156</v>
      </c>
      <c r="B8" s="97">
        <v>0</v>
      </c>
      <c r="C8" s="89"/>
    </row>
    <row r="9" spans="1:3" s="14" customFormat="1" ht="27.75" customHeight="1">
      <c r="A9" s="196" t="s">
        <v>157</v>
      </c>
      <c r="B9" s="97">
        <v>0</v>
      </c>
      <c r="C9" s="89"/>
    </row>
    <row r="10" spans="1:3" s="14" customFormat="1" ht="27.75" customHeight="1">
      <c r="A10" s="196" t="s">
        <v>158</v>
      </c>
      <c r="B10" s="97">
        <v>0</v>
      </c>
      <c r="C10" s="89"/>
    </row>
    <row r="11" spans="1:3" s="14" customFormat="1" ht="27.75" customHeight="1">
      <c r="A11" s="196" t="s">
        <v>159</v>
      </c>
      <c r="B11" s="97">
        <v>0</v>
      </c>
      <c r="C11" s="89"/>
    </row>
    <row r="12" spans="1:3" s="14" customFormat="1" ht="27.75" customHeight="1">
      <c r="A12" s="196" t="s">
        <v>160</v>
      </c>
      <c r="B12" s="97">
        <v>0</v>
      </c>
      <c r="C12" s="89"/>
    </row>
    <row r="13" spans="1:3" s="14" customFormat="1" ht="27.75" customHeight="1">
      <c r="A13" s="196" t="s">
        <v>161</v>
      </c>
      <c r="B13" s="97">
        <v>0</v>
      </c>
      <c r="C13" s="89"/>
    </row>
    <row r="14" spans="1:3" s="14" customFormat="1" ht="19.5">
      <c r="A14" s="98"/>
      <c r="B14" s="99"/>
      <c r="C14" s="32"/>
    </row>
    <row r="15" spans="1:3" s="14" customFormat="1" ht="19.5">
      <c r="A15" s="79"/>
      <c r="B15" s="32"/>
      <c r="C15" s="32"/>
    </row>
    <row r="16" spans="1:3" s="14" customFormat="1" ht="16.5">
      <c r="A16" s="80"/>
      <c r="B16" s="32"/>
      <c r="C16" s="32"/>
    </row>
    <row r="17" spans="1:3" s="14" customFormat="1" ht="18.75" customHeight="1">
      <c r="A17" s="80"/>
      <c r="B17" s="32"/>
      <c r="C17" s="30"/>
    </row>
    <row r="18" spans="1:3" s="14" customFormat="1" ht="18.75" customHeight="1">
      <c r="A18" s="80"/>
      <c r="B18" s="32"/>
      <c r="C18" s="30"/>
    </row>
    <row r="19" spans="1:3" s="14" customFormat="1" ht="16.5">
      <c r="A19" s="27"/>
      <c r="B19" s="32"/>
      <c r="C19" s="32"/>
    </row>
    <row r="20" spans="1:3" s="14" customFormat="1" ht="16.5">
      <c r="A20" s="26"/>
      <c r="B20" s="32"/>
      <c r="C20" s="32"/>
    </row>
    <row r="21" spans="1:3" s="14" customFormat="1" ht="16.5">
      <c r="A21" s="26"/>
      <c r="B21" s="32"/>
      <c r="C21" s="32"/>
    </row>
    <row r="22" spans="1:3" s="14" customFormat="1" ht="16.5">
      <c r="A22" s="26"/>
      <c r="B22" s="32"/>
      <c r="C22" s="32"/>
    </row>
    <row r="23" spans="1:3" s="14" customFormat="1" ht="16.5">
      <c r="A23" s="26"/>
      <c r="B23" s="32"/>
      <c r="C23" s="32"/>
    </row>
    <row r="24" spans="1:3" s="14" customFormat="1" ht="18" customHeight="1">
      <c r="A24" s="27"/>
      <c r="B24" s="32"/>
      <c r="C24" s="30"/>
    </row>
    <row r="25" spans="1:3" ht="16.5">
      <c r="A25" s="28"/>
      <c r="B25" s="32"/>
      <c r="C25" s="30"/>
    </row>
    <row r="26" spans="1:3" s="14" customFormat="1" ht="16.5">
      <c r="A26" s="27"/>
      <c r="B26" s="32"/>
      <c r="C26" s="30"/>
    </row>
    <row r="27" spans="1:3" ht="16.5" hidden="1">
      <c r="A27" s="28"/>
      <c r="B27" s="32"/>
      <c r="C27" s="30"/>
    </row>
    <row r="28" spans="1:3" ht="16.5">
      <c r="A28" s="28"/>
      <c r="B28" s="32"/>
      <c r="C28" s="30"/>
    </row>
    <row r="29" spans="1:3" ht="16.5">
      <c r="A29" s="28"/>
      <c r="B29" s="32"/>
      <c r="C29" s="30"/>
    </row>
    <row r="30" spans="1:3" ht="16.5">
      <c r="A30" s="28"/>
      <c r="B30" s="32"/>
      <c r="C30" s="30"/>
    </row>
    <row r="31" spans="1:3" ht="16.5">
      <c r="A31" s="76" t="s">
        <v>107</v>
      </c>
      <c r="B31" s="81">
        <f>SUM(B6:B13)</f>
        <v>0</v>
      </c>
      <c r="C31" s="31"/>
    </row>
    <row r="33" spans="1:5" s="11" customFormat="1" ht="16.5">
      <c r="A33" s="15"/>
      <c r="C33" s="13"/>
      <c r="E33" s="13"/>
    </row>
  </sheetData>
  <sheetProtection/>
  <mergeCells count="5">
    <mergeCell ref="A1:C1"/>
    <mergeCell ref="A2:C2"/>
    <mergeCell ref="A4:A5"/>
    <mergeCell ref="B4:B5"/>
    <mergeCell ref="C4:C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C2:I3"/>
  <sheetViews>
    <sheetView tabSelected="1" view="pageBreakPreview" zoomScaleSheetLayoutView="100" zoomScalePageLayoutView="0" workbookViewId="0" topLeftCell="A1">
      <selection activeCell="H1" sqref="H1"/>
    </sheetView>
  </sheetViews>
  <sheetFormatPr defaultColWidth="9.00390625" defaultRowHeight="16.5"/>
  <cols>
    <col min="1" max="1" width="9.00390625" style="9" customWidth="1"/>
    <col min="2" max="2" width="14.125" style="9" customWidth="1"/>
    <col min="3" max="16384" width="9.00390625" style="9" customWidth="1"/>
  </cols>
  <sheetData>
    <row r="1" ht="359.25" customHeight="1"/>
    <row r="2" spans="3:9" s="8" customFormat="1" ht="60" customHeight="1">
      <c r="C2" s="342" t="s">
        <v>229</v>
      </c>
      <c r="D2" s="342"/>
      <c r="E2" s="342"/>
      <c r="F2" s="342"/>
      <c r="G2" s="342"/>
      <c r="H2" s="342"/>
      <c r="I2" s="342"/>
    </row>
    <row r="3" spans="3:9" s="8" customFormat="1" ht="75.75" customHeight="1">
      <c r="C3" s="342" t="s">
        <v>230</v>
      </c>
      <c r="D3" s="342"/>
      <c r="E3" s="342"/>
      <c r="F3" s="342"/>
      <c r="G3" s="342"/>
      <c r="H3" s="342"/>
      <c r="I3" s="342"/>
    </row>
  </sheetData>
  <sheetProtection/>
  <mergeCells count="2">
    <mergeCell ref="C2:I2"/>
    <mergeCell ref="C3:I3"/>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view="pageBreakPreview" zoomScale="75" zoomScaleSheetLayoutView="75" zoomScalePageLayoutView="0" workbookViewId="0" topLeftCell="A1">
      <selection activeCell="A4" sqref="A4:I4"/>
    </sheetView>
  </sheetViews>
  <sheetFormatPr defaultColWidth="9.00390625" defaultRowHeight="16.5"/>
  <cols>
    <col min="9" max="9" width="22.25390625" style="0" customWidth="1"/>
  </cols>
  <sheetData>
    <row r="1" spans="1:9" ht="27.75">
      <c r="A1" s="265"/>
      <c r="B1" s="273"/>
      <c r="C1" s="273"/>
      <c r="D1" s="273"/>
      <c r="E1" s="273"/>
      <c r="F1" s="273"/>
      <c r="G1" s="273"/>
      <c r="H1" s="273"/>
      <c r="I1" s="273"/>
    </row>
    <row r="2" spans="1:9" ht="27.75">
      <c r="A2" s="274" t="str">
        <f>'封面'!A2</f>
        <v>財團法人花蓮縣豐濱國中教育基金會</v>
      </c>
      <c r="B2" s="273"/>
      <c r="C2" s="273"/>
      <c r="D2" s="273"/>
      <c r="E2" s="273"/>
      <c r="F2" s="273"/>
      <c r="G2" s="273"/>
      <c r="H2" s="273"/>
      <c r="I2" s="273"/>
    </row>
    <row r="3" spans="1:9" ht="27.75">
      <c r="A3" s="274" t="s">
        <v>0</v>
      </c>
      <c r="B3" s="273"/>
      <c r="C3" s="273"/>
      <c r="D3" s="273"/>
      <c r="E3" s="273"/>
      <c r="F3" s="273"/>
      <c r="G3" s="273"/>
      <c r="H3" s="273"/>
      <c r="I3" s="273"/>
    </row>
    <row r="4" spans="1:9" ht="25.5">
      <c r="A4" s="276" t="s">
        <v>241</v>
      </c>
      <c r="B4" s="276"/>
      <c r="C4" s="276"/>
      <c r="D4" s="276"/>
      <c r="E4" s="276"/>
      <c r="F4" s="276"/>
      <c r="G4" s="276"/>
      <c r="H4" s="276"/>
      <c r="I4" s="276"/>
    </row>
    <row r="5" spans="1:5" ht="21" customHeight="1">
      <c r="A5" s="1"/>
      <c r="B5" s="1"/>
      <c r="C5" s="1"/>
      <c r="D5" s="1"/>
      <c r="E5" s="1"/>
    </row>
    <row r="6" spans="1:9" ht="27" customHeight="1">
      <c r="A6" s="271" t="s">
        <v>185</v>
      </c>
      <c r="B6" s="275"/>
      <c r="C6" s="275"/>
      <c r="D6" s="275"/>
      <c r="E6" s="275"/>
      <c r="F6" s="275"/>
      <c r="G6" s="275"/>
      <c r="H6" s="275"/>
      <c r="I6" s="275"/>
    </row>
    <row r="7" spans="1:9" ht="27" customHeight="1">
      <c r="A7" s="3" t="s">
        <v>184</v>
      </c>
      <c r="B7" s="203"/>
      <c r="C7" s="203"/>
      <c r="D7" s="203"/>
      <c r="E7" s="203"/>
      <c r="F7" s="203"/>
      <c r="G7" s="203"/>
      <c r="H7" s="203"/>
      <c r="I7" s="203"/>
    </row>
    <row r="8" spans="1:9" ht="27" customHeight="1">
      <c r="A8" s="3" t="s">
        <v>183</v>
      </c>
      <c r="B8" s="203"/>
      <c r="C8" s="203"/>
      <c r="D8" s="203"/>
      <c r="E8" s="203"/>
      <c r="F8" s="203"/>
      <c r="G8" s="203"/>
      <c r="H8" s="203"/>
      <c r="I8" s="203"/>
    </row>
    <row r="9" spans="1:9" ht="27" customHeight="1">
      <c r="A9" s="3" t="s">
        <v>182</v>
      </c>
      <c r="B9" s="203"/>
      <c r="C9" s="203"/>
      <c r="D9" s="203"/>
      <c r="E9" s="203"/>
      <c r="F9" s="203"/>
      <c r="G9" s="203"/>
      <c r="H9" s="203"/>
      <c r="I9" s="203"/>
    </row>
    <row r="10" spans="1:9" ht="27" customHeight="1">
      <c r="A10" s="3" t="s">
        <v>181</v>
      </c>
      <c r="B10" s="203"/>
      <c r="C10" s="203"/>
      <c r="D10" s="203"/>
      <c r="E10" s="203"/>
      <c r="F10" s="203"/>
      <c r="G10" s="203"/>
      <c r="H10" s="203"/>
      <c r="I10" s="203"/>
    </row>
    <row r="11" spans="1:9" ht="27" customHeight="1">
      <c r="A11" s="3" t="s">
        <v>180</v>
      </c>
      <c r="B11" s="203"/>
      <c r="C11" s="203"/>
      <c r="D11" s="203"/>
      <c r="E11" s="203"/>
      <c r="F11" s="203"/>
      <c r="G11" s="203"/>
      <c r="H11" s="203"/>
      <c r="I11" s="203"/>
    </row>
    <row r="12" spans="1:9" ht="27" customHeight="1">
      <c r="A12" s="3" t="s">
        <v>63</v>
      </c>
      <c r="B12" s="3"/>
      <c r="C12" s="1"/>
      <c r="D12" s="1"/>
      <c r="E12" s="1"/>
      <c r="F12" s="69"/>
      <c r="G12" s="69"/>
      <c r="H12" s="69"/>
      <c r="I12" s="69"/>
    </row>
    <row r="13" spans="1:9" ht="27" customHeight="1">
      <c r="A13" s="271" t="s">
        <v>170</v>
      </c>
      <c r="B13" s="272"/>
      <c r="C13" s="272"/>
      <c r="D13" s="272"/>
      <c r="E13" s="272"/>
      <c r="F13" s="272"/>
      <c r="G13" s="272"/>
      <c r="H13" s="272"/>
      <c r="I13" s="272"/>
    </row>
    <row r="14" spans="1:9" ht="27" customHeight="1">
      <c r="A14" s="271" t="s">
        <v>171</v>
      </c>
      <c r="B14" s="272"/>
      <c r="C14" s="272"/>
      <c r="D14" s="272"/>
      <c r="E14" s="272"/>
      <c r="F14" s="272"/>
      <c r="G14" s="272"/>
      <c r="H14" s="272"/>
      <c r="I14" s="272"/>
    </row>
    <row r="15" spans="1:9" ht="27" customHeight="1">
      <c r="A15" s="271" t="s">
        <v>172</v>
      </c>
      <c r="B15" s="272"/>
      <c r="C15" s="272"/>
      <c r="D15" s="272"/>
      <c r="E15" s="272"/>
      <c r="F15" s="272"/>
      <c r="G15" s="272"/>
      <c r="H15" s="272"/>
      <c r="I15" s="272"/>
    </row>
    <row r="16" spans="1:9" ht="27" customHeight="1">
      <c r="A16" s="3" t="s">
        <v>109</v>
      </c>
      <c r="B16" s="3"/>
      <c r="C16" s="1"/>
      <c r="D16" s="1"/>
      <c r="E16" s="1"/>
      <c r="F16" s="69"/>
      <c r="G16" s="69"/>
      <c r="H16" s="69"/>
      <c r="I16" s="69"/>
    </row>
    <row r="17" spans="1:9" ht="27" customHeight="1">
      <c r="A17" s="271" t="s">
        <v>173</v>
      </c>
      <c r="B17" s="272"/>
      <c r="C17" s="272"/>
      <c r="D17" s="272"/>
      <c r="E17" s="272"/>
      <c r="F17" s="272"/>
      <c r="G17" s="272"/>
      <c r="H17" s="272"/>
      <c r="I17" s="272"/>
    </row>
    <row r="18" spans="1:9" ht="27" customHeight="1">
      <c r="A18" s="271" t="s">
        <v>174</v>
      </c>
      <c r="B18" s="272"/>
      <c r="C18" s="272"/>
      <c r="D18" s="272"/>
      <c r="E18" s="272"/>
      <c r="F18" s="272"/>
      <c r="G18" s="272"/>
      <c r="H18" s="272"/>
      <c r="I18" s="272"/>
    </row>
    <row r="19" spans="1:9" ht="27" customHeight="1">
      <c r="A19" s="271" t="s">
        <v>175</v>
      </c>
      <c r="B19" s="272"/>
      <c r="C19" s="272"/>
      <c r="D19" s="272"/>
      <c r="E19" s="272"/>
      <c r="F19" s="272"/>
      <c r="G19" s="272"/>
      <c r="H19" s="272"/>
      <c r="I19" s="272"/>
    </row>
    <row r="20" spans="1:9" ht="27" customHeight="1">
      <c r="A20" s="271" t="s">
        <v>176</v>
      </c>
      <c r="B20" s="272"/>
      <c r="C20" s="272"/>
      <c r="D20" s="272"/>
      <c r="E20" s="272"/>
      <c r="F20" s="272"/>
      <c r="G20" s="272"/>
      <c r="H20" s="272"/>
      <c r="I20" s="272"/>
    </row>
    <row r="21" spans="1:9" ht="27" customHeight="1">
      <c r="A21" s="3" t="s">
        <v>110</v>
      </c>
      <c r="B21" s="3"/>
      <c r="C21" s="1"/>
      <c r="D21" s="1"/>
      <c r="E21" s="1"/>
      <c r="F21" s="69"/>
      <c r="G21" s="69"/>
      <c r="H21" s="69"/>
      <c r="I21" s="69"/>
    </row>
    <row r="22" spans="1:9" ht="27" customHeight="1">
      <c r="A22" s="271" t="s">
        <v>177</v>
      </c>
      <c r="B22" s="272"/>
      <c r="C22" s="272"/>
      <c r="D22" s="272"/>
      <c r="E22" s="272"/>
      <c r="F22" s="272"/>
      <c r="G22" s="272"/>
      <c r="H22" s="272"/>
      <c r="I22" s="272"/>
    </row>
    <row r="23" spans="1:9" ht="27" customHeight="1">
      <c r="A23" s="271" t="s">
        <v>178</v>
      </c>
      <c r="B23" s="272"/>
      <c r="C23" s="272"/>
      <c r="D23" s="272"/>
      <c r="E23" s="272"/>
      <c r="F23" s="272"/>
      <c r="G23" s="272"/>
      <c r="H23" s="272"/>
      <c r="I23" s="272"/>
    </row>
    <row r="24" spans="1:9" ht="27" customHeight="1">
      <c r="A24" s="271" t="s">
        <v>179</v>
      </c>
      <c r="B24" s="272"/>
      <c r="C24" s="272"/>
      <c r="D24" s="272"/>
      <c r="E24" s="272"/>
      <c r="F24" s="272"/>
      <c r="G24" s="272"/>
      <c r="H24" s="272"/>
      <c r="I24" s="272"/>
    </row>
    <row r="29" spans="1:9" ht="16.5">
      <c r="A29" s="135"/>
      <c r="B29" s="135"/>
      <c r="C29" s="135"/>
      <c r="D29" s="135"/>
      <c r="E29" s="135"/>
      <c r="F29" s="135"/>
      <c r="G29" s="135"/>
      <c r="H29" s="135"/>
      <c r="I29" s="135"/>
    </row>
  </sheetData>
  <sheetProtection/>
  <mergeCells count="15">
    <mergeCell ref="A13:I13"/>
    <mergeCell ref="A14:I14"/>
    <mergeCell ref="A15:I15"/>
    <mergeCell ref="A1:I1"/>
    <mergeCell ref="A2:I2"/>
    <mergeCell ref="A3:I3"/>
    <mergeCell ref="A6:I6"/>
    <mergeCell ref="A4:I4"/>
    <mergeCell ref="A22:I22"/>
    <mergeCell ref="A23:I23"/>
    <mergeCell ref="A24:I24"/>
    <mergeCell ref="A17:I17"/>
    <mergeCell ref="A18:I18"/>
    <mergeCell ref="A19:I19"/>
    <mergeCell ref="A20:I20"/>
  </mergeCells>
  <printOptions/>
  <pageMargins left="0.15748031496062992" right="0.15748031496062992" top="0.7874015748031497"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8"/>
  <sheetViews>
    <sheetView zoomScaleSheetLayoutView="100" zoomScalePageLayoutView="0" workbookViewId="0" topLeftCell="A10">
      <selection activeCell="O51" sqref="O51"/>
    </sheetView>
  </sheetViews>
  <sheetFormatPr defaultColWidth="9.00390625" defaultRowHeight="16.5"/>
  <cols>
    <col min="1" max="1" width="5.875" style="0" customWidth="1"/>
    <col min="2" max="2" width="12.125" style="0" customWidth="1"/>
    <col min="3" max="3" width="15.75390625" style="0" customWidth="1"/>
    <col min="4" max="4" width="23.375" style="0" customWidth="1"/>
    <col min="5" max="5" width="13.00390625" style="0" customWidth="1"/>
    <col min="6" max="6" width="16.50390625" style="0" customWidth="1"/>
    <col min="7" max="7" width="8.50390625" style="0" customWidth="1"/>
    <col min="8" max="8" width="12.125" style="0" customWidth="1"/>
  </cols>
  <sheetData>
    <row r="1" spans="1:8" ht="24" customHeight="1">
      <c r="A1" s="281" t="str">
        <f>'封面'!A2</f>
        <v>財團法人花蓮縣豐濱國中教育基金會</v>
      </c>
      <c r="B1" s="281"/>
      <c r="C1" s="281"/>
      <c r="D1" s="281"/>
      <c r="E1" s="281"/>
      <c r="F1" s="281"/>
      <c r="G1" s="281"/>
      <c r="H1" s="126"/>
    </row>
    <row r="2" spans="1:8" ht="24.75" customHeight="1">
      <c r="A2" s="281" t="s">
        <v>1</v>
      </c>
      <c r="B2" s="281"/>
      <c r="C2" s="281"/>
      <c r="D2" s="281"/>
      <c r="E2" s="281"/>
      <c r="F2" s="281"/>
      <c r="G2" s="281"/>
      <c r="H2" s="126"/>
    </row>
    <row r="3" spans="1:8" ht="26.25" customHeight="1" thickBot="1">
      <c r="A3" s="282" t="s">
        <v>242</v>
      </c>
      <c r="B3" s="282"/>
      <c r="C3" s="282"/>
      <c r="D3" s="282"/>
      <c r="E3" s="282"/>
      <c r="F3" s="282"/>
      <c r="G3" s="282"/>
      <c r="H3" s="127"/>
    </row>
    <row r="4" spans="1:8" s="42" customFormat="1" ht="19.5">
      <c r="A4" s="139" t="s">
        <v>186</v>
      </c>
      <c r="B4" s="140"/>
      <c r="C4" s="140"/>
      <c r="D4" s="140"/>
      <c r="E4" s="140"/>
      <c r="F4" s="140"/>
      <c r="G4" s="141"/>
      <c r="H4" s="45"/>
    </row>
    <row r="5" spans="1:8" s="42" customFormat="1" ht="19.5">
      <c r="A5" s="142" t="s">
        <v>187</v>
      </c>
      <c r="B5" s="44"/>
      <c r="C5" s="44"/>
      <c r="D5" s="44"/>
      <c r="E5" s="44"/>
      <c r="F5" s="44"/>
      <c r="G5" s="143"/>
      <c r="H5" s="44"/>
    </row>
    <row r="6" spans="1:8" s="42" customFormat="1" ht="19.5">
      <c r="A6" s="144" t="s">
        <v>210</v>
      </c>
      <c r="B6" s="132"/>
      <c r="C6" s="132"/>
      <c r="D6" s="132"/>
      <c r="E6" s="132"/>
      <c r="F6" s="132"/>
      <c r="G6" s="145"/>
      <c r="H6" s="44"/>
    </row>
    <row r="7" spans="1:8" s="42" customFormat="1" ht="21" customHeight="1">
      <c r="A7" s="142" t="s">
        <v>188</v>
      </c>
      <c r="B7" s="44"/>
      <c r="C7" s="44"/>
      <c r="D7" s="44"/>
      <c r="E7" s="44"/>
      <c r="F7" s="44"/>
      <c r="G7" s="143"/>
      <c r="H7" s="44"/>
    </row>
    <row r="8" spans="1:8" s="42" customFormat="1" ht="21" customHeight="1">
      <c r="A8" s="144" t="s">
        <v>211</v>
      </c>
      <c r="B8" s="130"/>
      <c r="C8" s="130"/>
      <c r="D8" s="130"/>
      <c r="E8" s="130"/>
      <c r="F8" s="130"/>
      <c r="G8" s="146"/>
      <c r="H8" s="44"/>
    </row>
    <row r="9" spans="1:8" s="42" customFormat="1" ht="21" customHeight="1">
      <c r="A9" s="149" t="s">
        <v>189</v>
      </c>
      <c r="B9" s="133"/>
      <c r="C9" s="134"/>
      <c r="D9" s="134"/>
      <c r="E9" s="134"/>
      <c r="F9" s="134"/>
      <c r="G9" s="148"/>
      <c r="H9" s="44"/>
    </row>
    <row r="10" spans="1:8" s="42" customFormat="1" ht="21" customHeight="1">
      <c r="A10" s="283" t="s">
        <v>264</v>
      </c>
      <c r="B10" s="284"/>
      <c r="C10" s="284"/>
      <c r="D10" s="284"/>
      <c r="E10" s="284"/>
      <c r="F10" s="284"/>
      <c r="G10" s="148"/>
      <c r="H10" s="44"/>
    </row>
    <row r="11" spans="1:8" s="42" customFormat="1" ht="21" customHeight="1">
      <c r="A11" s="283"/>
      <c r="B11" s="284"/>
      <c r="C11" s="284"/>
      <c r="D11" s="284"/>
      <c r="E11" s="284"/>
      <c r="F11" s="284"/>
      <c r="G11" s="148"/>
      <c r="H11" s="44"/>
    </row>
    <row r="12" spans="1:8" s="42" customFormat="1" ht="24" customHeight="1">
      <c r="A12" s="151" t="s">
        <v>149</v>
      </c>
      <c r="B12" s="136"/>
      <c r="C12" s="137"/>
      <c r="D12" s="133"/>
      <c r="E12" s="133"/>
      <c r="F12" s="133"/>
      <c r="G12" s="150"/>
      <c r="H12" s="131"/>
    </row>
    <row r="13" spans="1:8" s="42" customFormat="1" ht="24" customHeight="1">
      <c r="A13" s="142"/>
      <c r="B13" s="298" t="s">
        <v>265</v>
      </c>
      <c r="C13" s="298"/>
      <c r="D13" s="298"/>
      <c r="E13" s="298"/>
      <c r="F13" s="298"/>
      <c r="G13" s="148"/>
      <c r="H13" s="43"/>
    </row>
    <row r="14" spans="1:8" s="42" customFormat="1" ht="34.5" customHeight="1">
      <c r="A14" s="142"/>
      <c r="B14" s="256" t="s">
        <v>144</v>
      </c>
      <c r="C14" s="256" t="s">
        <v>145</v>
      </c>
      <c r="D14" s="256" t="s">
        <v>190</v>
      </c>
      <c r="E14" s="256" t="s">
        <v>148</v>
      </c>
      <c r="F14" s="256" t="s">
        <v>146</v>
      </c>
      <c r="G14" s="152"/>
      <c r="H14" s="45"/>
    </row>
    <row r="15" spans="1:8" s="42" customFormat="1" ht="30" customHeight="1">
      <c r="A15" s="147"/>
      <c r="B15" s="287" t="s">
        <v>266</v>
      </c>
      <c r="C15" s="277" t="s">
        <v>213</v>
      </c>
      <c r="D15" s="299" t="s">
        <v>214</v>
      </c>
      <c r="E15" s="293">
        <v>3</v>
      </c>
      <c r="F15" s="285" t="s">
        <v>215</v>
      </c>
      <c r="G15" s="153"/>
      <c r="H15" s="45"/>
    </row>
    <row r="16" spans="1:8" s="10" customFormat="1" ht="30" customHeight="1">
      <c r="A16" s="147"/>
      <c r="B16" s="288"/>
      <c r="C16" s="278"/>
      <c r="D16" s="300"/>
      <c r="E16" s="294"/>
      <c r="F16" s="286"/>
      <c r="G16" s="153"/>
      <c r="H16" s="128"/>
    </row>
    <row r="17" spans="1:8" s="10" customFormat="1" ht="24.75" customHeight="1">
      <c r="A17" s="154"/>
      <c r="B17" s="287" t="s">
        <v>267</v>
      </c>
      <c r="C17" s="289" t="s">
        <v>216</v>
      </c>
      <c r="D17" s="291" t="s">
        <v>216</v>
      </c>
      <c r="E17" s="293">
        <v>6</v>
      </c>
      <c r="F17" s="277" t="s">
        <v>217</v>
      </c>
      <c r="G17" s="155"/>
      <c r="H17" s="128"/>
    </row>
    <row r="18" spans="1:8" s="10" customFormat="1" ht="24.75" customHeight="1">
      <c r="A18" s="154"/>
      <c r="B18" s="288"/>
      <c r="C18" s="290"/>
      <c r="D18" s="292"/>
      <c r="E18" s="294"/>
      <c r="F18" s="278"/>
      <c r="G18" s="155"/>
      <c r="H18" s="128"/>
    </row>
    <row r="19" spans="1:8" s="10" customFormat="1" ht="24.75" customHeight="1">
      <c r="A19" s="142"/>
      <c r="B19" s="287" t="s">
        <v>267</v>
      </c>
      <c r="C19" s="289" t="s">
        <v>218</v>
      </c>
      <c r="D19" s="303" t="s">
        <v>219</v>
      </c>
      <c r="E19" s="293">
        <v>6</v>
      </c>
      <c r="F19" s="279" t="s">
        <v>220</v>
      </c>
      <c r="G19" s="143"/>
      <c r="H19" s="128"/>
    </row>
    <row r="20" spans="1:8" s="10" customFormat="1" ht="24.75" customHeight="1">
      <c r="A20" s="156"/>
      <c r="B20" s="288"/>
      <c r="C20" s="290"/>
      <c r="D20" s="304"/>
      <c r="E20" s="294"/>
      <c r="F20" s="280"/>
      <c r="G20" s="143"/>
      <c r="H20" s="128"/>
    </row>
    <row r="21" spans="1:8" s="10" customFormat="1" ht="21" customHeight="1" hidden="1">
      <c r="A21" s="157"/>
      <c r="B21" s="253" t="s">
        <v>212</v>
      </c>
      <c r="C21" s="204"/>
      <c r="D21" s="204"/>
      <c r="E21" s="253"/>
      <c r="F21" s="204"/>
      <c r="G21" s="155"/>
      <c r="H21" s="128"/>
    </row>
    <row r="22" spans="1:7" ht="26.25" customHeight="1">
      <c r="A22" s="158"/>
      <c r="B22" s="254" t="s">
        <v>147</v>
      </c>
      <c r="C22" s="168"/>
      <c r="D22" s="168"/>
      <c r="E22" s="255">
        <f>SUM(E15:E21)</f>
        <v>15</v>
      </c>
      <c r="F22" s="168"/>
      <c r="G22" s="146"/>
    </row>
    <row r="23" spans="1:7" ht="27" customHeight="1" thickBot="1">
      <c r="A23" s="159"/>
      <c r="B23" s="160"/>
      <c r="C23" s="160"/>
      <c r="D23" s="161"/>
      <c r="E23" s="160"/>
      <c r="F23" s="160"/>
      <c r="G23" s="162"/>
    </row>
    <row r="24" spans="1:7" ht="19.5">
      <c r="A24" s="198" t="s">
        <v>192</v>
      </c>
      <c r="B24" s="199"/>
      <c r="C24" s="199"/>
      <c r="D24" s="200"/>
      <c r="E24" s="200"/>
      <c r="F24" s="201"/>
      <c r="G24" s="202"/>
    </row>
    <row r="25" spans="1:7" s="221" customFormat="1" ht="21.75" customHeight="1">
      <c r="A25" s="259" t="s">
        <v>193</v>
      </c>
      <c r="B25" s="206"/>
      <c r="C25" s="206"/>
      <c r="D25" s="206"/>
      <c r="E25" s="206"/>
      <c r="F25" s="206"/>
      <c r="G25" s="260"/>
    </row>
    <row r="26" spans="1:7" s="221" customFormat="1" ht="21.75" customHeight="1">
      <c r="A26" s="257" t="s">
        <v>268</v>
      </c>
      <c r="B26" s="258"/>
      <c r="C26" s="206"/>
      <c r="D26" s="206"/>
      <c r="E26" s="206"/>
      <c r="F26" s="206"/>
      <c r="G26" s="220"/>
    </row>
    <row r="27" spans="1:7" s="221" customFormat="1" ht="21.75" customHeight="1">
      <c r="A27" s="257" t="s">
        <v>269</v>
      </c>
      <c r="B27" s="258"/>
      <c r="C27" s="206"/>
      <c r="D27" s="206"/>
      <c r="E27" s="206"/>
      <c r="F27" s="206"/>
      <c r="G27" s="220"/>
    </row>
    <row r="28" spans="1:7" s="221" customFormat="1" ht="21.75" customHeight="1">
      <c r="A28" s="257" t="s">
        <v>270</v>
      </c>
      <c r="B28" s="258"/>
      <c r="C28" s="206"/>
      <c r="D28" s="206"/>
      <c r="E28" s="206"/>
      <c r="F28" s="206"/>
      <c r="G28" s="220"/>
    </row>
    <row r="29" spans="1:7" s="221" customFormat="1" ht="21.75" customHeight="1">
      <c r="A29" s="257" t="s">
        <v>271</v>
      </c>
      <c r="B29" s="258"/>
      <c r="C29" s="206"/>
      <c r="D29" s="206"/>
      <c r="E29" s="206"/>
      <c r="F29" s="206"/>
      <c r="G29" s="220"/>
    </row>
    <row r="30" spans="1:7" s="221" customFormat="1" ht="21.75" customHeight="1">
      <c r="A30" s="257" t="s">
        <v>272</v>
      </c>
      <c r="B30" s="258"/>
      <c r="C30" s="206"/>
      <c r="D30" s="206"/>
      <c r="E30" s="206"/>
      <c r="F30" s="206"/>
      <c r="G30" s="220"/>
    </row>
    <row r="31" spans="1:7" s="221" customFormat="1" ht="27" customHeight="1">
      <c r="A31" s="257" t="s">
        <v>273</v>
      </c>
      <c r="B31" s="258"/>
      <c r="C31" s="206"/>
      <c r="D31" s="206"/>
      <c r="E31" s="206"/>
      <c r="F31" s="206"/>
      <c r="G31" s="220"/>
    </row>
    <row r="32" spans="1:7" s="221" customFormat="1" ht="21.75" customHeight="1">
      <c r="A32" s="257" t="s">
        <v>274</v>
      </c>
      <c r="B32" s="252"/>
      <c r="C32" s="129"/>
      <c r="D32" s="129"/>
      <c r="E32" s="129"/>
      <c r="F32" s="129"/>
      <c r="G32" s="143"/>
    </row>
    <row r="33" spans="1:7" s="221" customFormat="1" ht="19.5">
      <c r="A33" s="209" t="s">
        <v>194</v>
      </c>
      <c r="B33" s="211"/>
      <c r="C33" s="211"/>
      <c r="D33" s="226"/>
      <c r="E33" s="226"/>
      <c r="F33" s="226"/>
      <c r="G33" s="231"/>
    </row>
    <row r="34" spans="1:7" s="221" customFormat="1" ht="25.5" customHeight="1">
      <c r="A34" s="209" t="s">
        <v>221</v>
      </c>
      <c r="B34" s="211"/>
      <c r="C34" s="211"/>
      <c r="D34" s="226"/>
      <c r="E34" s="226"/>
      <c r="F34" s="226"/>
      <c r="G34" s="231"/>
    </row>
    <row r="35" spans="1:7" s="221" customFormat="1" ht="25.5" customHeight="1">
      <c r="A35" s="209" t="s">
        <v>231</v>
      </c>
      <c r="B35" s="211"/>
      <c r="C35" s="211"/>
      <c r="D35" s="226"/>
      <c r="E35" s="226"/>
      <c r="F35" s="226"/>
      <c r="G35" s="231"/>
    </row>
    <row r="36" spans="1:7" s="221" customFormat="1" ht="25.5" customHeight="1">
      <c r="A36" s="209" t="s">
        <v>222</v>
      </c>
      <c r="B36" s="211"/>
      <c r="C36" s="211"/>
      <c r="D36" s="226"/>
      <c r="E36" s="226"/>
      <c r="F36" s="226"/>
      <c r="G36" s="231"/>
    </row>
    <row r="37" spans="1:7" s="221" customFormat="1" ht="25.5" customHeight="1">
      <c r="A37" s="257" t="s">
        <v>275</v>
      </c>
      <c r="B37" s="261"/>
      <c r="C37" s="261"/>
      <c r="D37" s="206"/>
      <c r="E37" s="206"/>
      <c r="F37" s="206"/>
      <c r="G37" s="220"/>
    </row>
    <row r="38" spans="1:7" s="221" customFormat="1" ht="25.5" customHeight="1">
      <c r="A38" s="257" t="s">
        <v>276</v>
      </c>
      <c r="B38" s="261"/>
      <c r="C38" s="261"/>
      <c r="D38" s="206"/>
      <c r="E38" s="206"/>
      <c r="F38" s="206"/>
      <c r="G38" s="220"/>
    </row>
    <row r="39" spans="1:7" s="221" customFormat="1" ht="26.25" customHeight="1">
      <c r="A39" s="209" t="s">
        <v>195</v>
      </c>
      <c r="B39" s="211"/>
      <c r="C39" s="211"/>
      <c r="D39" s="226"/>
      <c r="E39" s="226"/>
      <c r="F39" s="226"/>
      <c r="G39" s="227"/>
    </row>
    <row r="40" spans="1:7" s="221" customFormat="1" ht="13.5" customHeight="1">
      <c r="A40" s="295" t="s">
        <v>277</v>
      </c>
      <c r="B40" s="296"/>
      <c r="C40" s="296"/>
      <c r="D40" s="296"/>
      <c r="E40" s="296"/>
      <c r="F40" s="296"/>
      <c r="G40" s="297"/>
    </row>
    <row r="41" spans="1:7" s="221" customFormat="1" ht="13.5" customHeight="1">
      <c r="A41" s="295"/>
      <c r="B41" s="296"/>
      <c r="C41" s="296"/>
      <c r="D41" s="296"/>
      <c r="E41" s="296"/>
      <c r="F41" s="296"/>
      <c r="G41" s="297"/>
    </row>
    <row r="42" spans="1:7" s="221" customFormat="1" ht="13.5" customHeight="1">
      <c r="A42" s="295"/>
      <c r="B42" s="296"/>
      <c r="C42" s="296"/>
      <c r="D42" s="296"/>
      <c r="E42" s="296"/>
      <c r="F42" s="296"/>
      <c r="G42" s="297"/>
    </row>
    <row r="43" spans="1:7" s="221" customFormat="1" ht="13.5" customHeight="1">
      <c r="A43" s="295"/>
      <c r="B43" s="296"/>
      <c r="C43" s="296"/>
      <c r="D43" s="296"/>
      <c r="E43" s="296"/>
      <c r="F43" s="296"/>
      <c r="G43" s="297"/>
    </row>
    <row r="44" spans="1:7" s="221" customFormat="1" ht="19.5">
      <c r="A44" s="301" t="s">
        <v>196</v>
      </c>
      <c r="B44" s="302"/>
      <c r="C44" s="302"/>
      <c r="D44" s="302"/>
      <c r="E44" s="302"/>
      <c r="F44" s="302"/>
      <c r="G44" s="225"/>
    </row>
    <row r="45" spans="1:7" s="221" customFormat="1" ht="19.5">
      <c r="A45" s="219" t="s">
        <v>254</v>
      </c>
      <c r="B45" s="224"/>
      <c r="C45" s="224"/>
      <c r="D45" s="224"/>
      <c r="E45" s="224"/>
      <c r="F45" s="224"/>
      <c r="G45" s="225"/>
    </row>
    <row r="46" spans="1:7" s="221" customFormat="1" ht="19.5">
      <c r="A46" s="219" t="s">
        <v>197</v>
      </c>
      <c r="B46" s="226"/>
      <c r="C46" s="226"/>
      <c r="D46" s="226"/>
      <c r="E46" s="226"/>
      <c r="F46" s="226"/>
      <c r="G46" s="227"/>
    </row>
    <row r="47" spans="1:7" s="221" customFormat="1" ht="19.5">
      <c r="A47" s="262" t="s">
        <v>278</v>
      </c>
      <c r="B47" s="263"/>
      <c r="C47" s="263"/>
      <c r="D47" s="263"/>
      <c r="E47" s="263"/>
      <c r="F47" s="263"/>
      <c r="G47" s="260"/>
    </row>
    <row r="48" spans="1:7" s="221" customFormat="1" ht="21" customHeight="1">
      <c r="A48" s="262" t="s">
        <v>279</v>
      </c>
      <c r="B48" s="263"/>
      <c r="C48" s="263"/>
      <c r="D48" s="263"/>
      <c r="E48" s="263"/>
      <c r="F48" s="263"/>
      <c r="G48" s="260"/>
    </row>
    <row r="49" spans="1:7" s="221" customFormat="1" ht="21" customHeight="1">
      <c r="A49" s="262" t="s">
        <v>280</v>
      </c>
      <c r="B49" s="263"/>
      <c r="C49" s="263"/>
      <c r="D49" s="263"/>
      <c r="E49" s="263"/>
      <c r="F49" s="263"/>
      <c r="G49" s="260"/>
    </row>
    <row r="50" spans="1:7" s="221" customFormat="1" ht="21" customHeight="1">
      <c r="A50" s="262" t="s">
        <v>281</v>
      </c>
      <c r="B50" s="263"/>
      <c r="C50" s="263"/>
      <c r="D50" s="263"/>
      <c r="E50" s="263"/>
      <c r="F50" s="263"/>
      <c r="G50" s="260"/>
    </row>
    <row r="51" spans="1:7" s="221" customFormat="1" ht="20.25" thickBot="1">
      <c r="A51" s="262" t="s">
        <v>282</v>
      </c>
      <c r="B51" s="263"/>
      <c r="C51" s="263"/>
      <c r="D51" s="263"/>
      <c r="E51" s="263"/>
      <c r="F51" s="263"/>
      <c r="G51" s="260"/>
    </row>
    <row r="52" spans="1:7" ht="19.5">
      <c r="A52" s="228" t="s">
        <v>198</v>
      </c>
      <c r="B52" s="229"/>
      <c r="C52" s="229"/>
      <c r="D52" s="229"/>
      <c r="E52" s="229"/>
      <c r="F52" s="229"/>
      <c r="G52" s="230"/>
    </row>
    <row r="53" spans="1:7" ht="19.5">
      <c r="A53" s="301" t="s">
        <v>236</v>
      </c>
      <c r="B53" s="302"/>
      <c r="C53" s="302"/>
      <c r="D53" s="302"/>
      <c r="E53" s="302"/>
      <c r="F53" s="302"/>
      <c r="G53" s="231"/>
    </row>
    <row r="54" spans="1:7" ht="19.5">
      <c r="A54" s="209" t="s">
        <v>255</v>
      </c>
      <c r="B54" s="210"/>
      <c r="C54" s="226"/>
      <c r="D54" s="226"/>
      <c r="E54" s="226"/>
      <c r="F54" s="206"/>
      <c r="G54" s="220"/>
    </row>
    <row r="55" spans="1:7" ht="19.5">
      <c r="A55" s="209" t="s">
        <v>258</v>
      </c>
      <c r="B55" s="210"/>
      <c r="C55" s="226"/>
      <c r="D55" s="226"/>
      <c r="E55" s="226"/>
      <c r="F55" s="206"/>
      <c r="G55" s="220"/>
    </row>
    <row r="56" spans="1:7" ht="19.5">
      <c r="A56" s="209" t="s">
        <v>237</v>
      </c>
      <c r="B56" s="210"/>
      <c r="C56" s="226"/>
      <c r="D56" s="226"/>
      <c r="E56" s="226"/>
      <c r="F56" s="206"/>
      <c r="G56" s="220"/>
    </row>
    <row r="57" spans="1:7" ht="19.5">
      <c r="A57" s="209"/>
      <c r="B57" s="211" t="s">
        <v>232</v>
      </c>
      <c r="C57" s="226"/>
      <c r="D57" s="226"/>
      <c r="E57" s="226"/>
      <c r="F57" s="206"/>
      <c r="G57" s="220"/>
    </row>
    <row r="58" spans="1:7" ht="19.5">
      <c r="A58" s="209" t="s">
        <v>256</v>
      </c>
      <c r="B58" s="210"/>
      <c r="C58" s="226"/>
      <c r="D58" s="226"/>
      <c r="E58" s="226"/>
      <c r="F58" s="206"/>
      <c r="G58" s="220"/>
    </row>
    <row r="59" spans="1:7" ht="19.5">
      <c r="A59" s="209"/>
      <c r="B59" s="211" t="s">
        <v>257</v>
      </c>
      <c r="C59" s="226"/>
      <c r="D59" s="226"/>
      <c r="E59" s="226"/>
      <c r="F59" s="206"/>
      <c r="G59" s="220"/>
    </row>
    <row r="60" spans="1:7" ht="19.5">
      <c r="A60" s="209" t="s">
        <v>238</v>
      </c>
      <c r="B60" s="210"/>
      <c r="C60" s="226"/>
      <c r="D60" s="226"/>
      <c r="E60" s="226"/>
      <c r="F60" s="206"/>
      <c r="G60" s="220"/>
    </row>
    <row r="61" spans="1:7" ht="19.5">
      <c r="A61" s="209"/>
      <c r="B61" s="211" t="s">
        <v>239</v>
      </c>
      <c r="C61" s="226"/>
      <c r="D61" s="226"/>
      <c r="E61" s="226"/>
      <c r="F61" s="206"/>
      <c r="G61" s="220"/>
    </row>
    <row r="62" spans="1:7" ht="19.5">
      <c r="A62" s="232"/>
      <c r="B62" s="232" t="s">
        <v>261</v>
      </c>
      <c r="C62" s="232"/>
      <c r="D62" s="232"/>
      <c r="E62" s="226"/>
      <c r="F62" s="206"/>
      <c r="G62" s="222"/>
    </row>
    <row r="63" spans="1:7" ht="19.5">
      <c r="A63" s="209" t="s">
        <v>259</v>
      </c>
      <c r="B63" s="210"/>
      <c r="C63" s="226"/>
      <c r="D63" s="226"/>
      <c r="E63" s="226"/>
      <c r="F63" s="206"/>
      <c r="G63" s="222"/>
    </row>
    <row r="64" spans="1:7" ht="19.5">
      <c r="A64" s="209" t="s">
        <v>260</v>
      </c>
      <c r="B64" s="210"/>
      <c r="C64" s="226"/>
      <c r="D64" s="226"/>
      <c r="E64" s="233"/>
      <c r="F64" s="207"/>
      <c r="G64" s="223"/>
    </row>
    <row r="65" spans="1:7" ht="19.5">
      <c r="A65" s="209" t="s">
        <v>199</v>
      </c>
      <c r="B65" s="212"/>
      <c r="C65" s="233"/>
      <c r="D65" s="233"/>
      <c r="E65" s="212"/>
      <c r="F65" s="208"/>
      <c r="G65" s="164"/>
    </row>
    <row r="66" spans="1:7" ht="19.5">
      <c r="A66" s="138"/>
      <c r="B66" s="129"/>
      <c r="C66" s="129"/>
      <c r="D66" s="129"/>
      <c r="E66" s="129"/>
      <c r="F66" s="129"/>
      <c r="G66" s="164"/>
    </row>
    <row r="67" spans="1:7" ht="16.5">
      <c r="A67" s="163"/>
      <c r="B67" s="129"/>
      <c r="C67" s="129"/>
      <c r="D67" s="129"/>
      <c r="E67" s="129"/>
      <c r="F67" s="129"/>
      <c r="G67" s="164"/>
    </row>
    <row r="68" spans="1:7" ht="16.5">
      <c r="A68" s="163"/>
      <c r="B68" s="129"/>
      <c r="C68" s="129"/>
      <c r="D68" s="129"/>
      <c r="E68" s="129"/>
      <c r="F68" s="129"/>
      <c r="G68" s="164"/>
    </row>
    <row r="69" spans="1:7" ht="16.5">
      <c r="A69" s="163"/>
      <c r="B69" s="129"/>
      <c r="C69" s="129"/>
      <c r="D69" s="129"/>
      <c r="E69" s="129"/>
      <c r="F69" s="129"/>
      <c r="G69" s="164"/>
    </row>
    <row r="70" spans="1:7" ht="16.5">
      <c r="A70" s="163"/>
      <c r="B70" s="129"/>
      <c r="C70" s="129"/>
      <c r="D70" s="129"/>
      <c r="E70" s="129"/>
      <c r="F70" s="129"/>
      <c r="G70" s="164"/>
    </row>
    <row r="71" spans="1:7" ht="16.5">
      <c r="A71" s="163"/>
      <c r="B71" s="129"/>
      <c r="C71" s="129"/>
      <c r="D71" s="129"/>
      <c r="E71" s="129"/>
      <c r="F71" s="129"/>
      <c r="G71" s="164"/>
    </row>
    <row r="72" spans="1:7" ht="16.5">
      <c r="A72" s="163"/>
      <c r="B72" s="129"/>
      <c r="C72" s="129"/>
      <c r="D72" s="129"/>
      <c r="E72" s="129"/>
      <c r="F72" s="129"/>
      <c r="G72" s="164"/>
    </row>
    <row r="73" spans="1:7" ht="16.5">
      <c r="A73" s="163"/>
      <c r="B73" s="129"/>
      <c r="C73" s="129"/>
      <c r="D73" s="129"/>
      <c r="E73" s="129"/>
      <c r="F73" s="129"/>
      <c r="G73" s="164"/>
    </row>
    <row r="74" spans="1:7" ht="16.5">
      <c r="A74" s="163"/>
      <c r="B74" s="129"/>
      <c r="C74" s="129"/>
      <c r="D74" s="129"/>
      <c r="E74" s="129"/>
      <c r="F74" s="129"/>
      <c r="G74" s="164"/>
    </row>
    <row r="75" spans="1:7" ht="16.5">
      <c r="A75" s="163"/>
      <c r="B75" s="129"/>
      <c r="C75" s="129"/>
      <c r="D75" s="129"/>
      <c r="E75" s="129"/>
      <c r="F75" s="129"/>
      <c r="G75" s="164"/>
    </row>
    <row r="76" spans="1:7" ht="16.5">
      <c r="A76" s="163"/>
      <c r="B76" s="129"/>
      <c r="C76" s="129"/>
      <c r="D76" s="129"/>
      <c r="E76" s="129"/>
      <c r="F76" s="129"/>
      <c r="G76" s="164"/>
    </row>
    <row r="77" spans="1:7" ht="16.5">
      <c r="A77" s="163"/>
      <c r="B77" s="129"/>
      <c r="C77" s="129"/>
      <c r="D77" s="129"/>
      <c r="E77" s="129"/>
      <c r="F77" s="129"/>
      <c r="G77" s="164"/>
    </row>
    <row r="78" spans="1:7" ht="16.5">
      <c r="A78" s="163"/>
      <c r="B78" s="129"/>
      <c r="C78" s="129"/>
      <c r="D78" s="129"/>
      <c r="E78" s="129"/>
      <c r="F78" s="129"/>
      <c r="G78" s="164"/>
    </row>
    <row r="79" spans="1:7" ht="16.5">
      <c r="A79" s="163"/>
      <c r="B79" s="129"/>
      <c r="C79" s="129"/>
      <c r="D79" s="129"/>
      <c r="E79" s="129"/>
      <c r="F79" s="129"/>
      <c r="G79" s="164"/>
    </row>
    <row r="80" spans="1:7" ht="16.5">
      <c r="A80" s="163"/>
      <c r="B80" s="129"/>
      <c r="C80" s="129"/>
      <c r="D80" s="129"/>
      <c r="E80" s="129"/>
      <c r="F80" s="129"/>
      <c r="G80" s="164"/>
    </row>
    <row r="81" spans="1:7" ht="16.5">
      <c r="A81" s="163"/>
      <c r="B81" s="129"/>
      <c r="C81" s="129"/>
      <c r="D81" s="129"/>
      <c r="E81" s="129"/>
      <c r="F81" s="129"/>
      <c r="G81" s="164"/>
    </row>
    <row r="82" spans="1:7" ht="16.5">
      <c r="A82" s="163"/>
      <c r="B82" s="129"/>
      <c r="C82" s="129"/>
      <c r="D82" s="129"/>
      <c r="E82" s="129"/>
      <c r="F82" s="129"/>
      <c r="G82" s="164"/>
    </row>
    <row r="83" spans="1:7" ht="16.5">
      <c r="A83" s="163"/>
      <c r="B83" s="129"/>
      <c r="C83" s="129"/>
      <c r="D83" s="129"/>
      <c r="E83" s="129"/>
      <c r="F83" s="129"/>
      <c r="G83" s="164"/>
    </row>
    <row r="84" spans="1:7" ht="16.5">
      <c r="A84" s="163"/>
      <c r="B84" s="129"/>
      <c r="C84" s="129"/>
      <c r="D84" s="129"/>
      <c r="E84" s="129"/>
      <c r="F84" s="129"/>
      <c r="G84" s="164"/>
    </row>
    <row r="85" spans="1:7" ht="16.5">
      <c r="A85" s="163"/>
      <c r="B85" s="129"/>
      <c r="C85" s="129"/>
      <c r="D85" s="129"/>
      <c r="E85" s="129"/>
      <c r="F85" s="129"/>
      <c r="G85" s="164"/>
    </row>
    <row r="86" spans="1:7" ht="16.5">
      <c r="A86" s="163"/>
      <c r="B86" s="129"/>
      <c r="C86" s="129"/>
      <c r="D86" s="129"/>
      <c r="E86" s="129"/>
      <c r="F86" s="129"/>
      <c r="G86" s="164"/>
    </row>
    <row r="87" spans="1:7" ht="16.5">
      <c r="A87" s="163"/>
      <c r="B87" s="129"/>
      <c r="C87" s="129"/>
      <c r="D87" s="129"/>
      <c r="E87" s="129"/>
      <c r="F87" s="129"/>
      <c r="G87" s="164"/>
    </row>
    <row r="88" spans="1:7" ht="17.25" thickBot="1">
      <c r="A88" s="165"/>
      <c r="B88" s="166"/>
      <c r="C88" s="166"/>
      <c r="D88" s="166"/>
      <c r="E88" s="166"/>
      <c r="F88" s="166"/>
      <c r="G88" s="167"/>
    </row>
  </sheetData>
  <sheetProtection/>
  <protectedRanges>
    <protectedRange sqref="A1" name="範圍1_1"/>
    <protectedRange sqref="G22" name="範圍2_2_1"/>
    <protectedRange sqref="G62:G63 D24:F24" name="範圍2"/>
    <protectedRange sqref="G42 D43:F43" name="範圍2_1"/>
  </protectedRanges>
  <mergeCells count="24">
    <mergeCell ref="A53:F53"/>
    <mergeCell ref="A44:F44"/>
    <mergeCell ref="B19:B20"/>
    <mergeCell ref="C19:C20"/>
    <mergeCell ref="D19:D20"/>
    <mergeCell ref="E19:E20"/>
    <mergeCell ref="D17:D18"/>
    <mergeCell ref="E17:E18"/>
    <mergeCell ref="A40:G43"/>
    <mergeCell ref="A11:F11"/>
    <mergeCell ref="B13:F13"/>
    <mergeCell ref="D15:D16"/>
    <mergeCell ref="E15:E16"/>
    <mergeCell ref="B15:B16"/>
    <mergeCell ref="F17:F18"/>
    <mergeCell ref="F19:F20"/>
    <mergeCell ref="C15:C16"/>
    <mergeCell ref="A1:G1"/>
    <mergeCell ref="A2:G2"/>
    <mergeCell ref="A3:G3"/>
    <mergeCell ref="A10:F10"/>
    <mergeCell ref="F15:F16"/>
    <mergeCell ref="B17:B18"/>
    <mergeCell ref="C17:C18"/>
  </mergeCells>
  <printOptions/>
  <pageMargins left="0.5511811023622047" right="0.5511811023622047" top="0.7874015748031497" bottom="0.5905511811023623" header="0.5118110236220472" footer="0.5118110236220472"/>
  <pageSetup horizontalDpi="600" verticalDpi="600" orientation="portrait" paperSize="9" scale="92" r:id="rId1"/>
  <rowBreaks count="1" manualBreakCount="1">
    <brk id="23" max="6" man="1"/>
  </rowBreaks>
</worksheet>
</file>

<file path=xl/worksheets/sheet4.xml><?xml version="1.0" encoding="utf-8"?>
<worksheet xmlns="http://schemas.openxmlformats.org/spreadsheetml/2006/main" xmlns:r="http://schemas.openxmlformats.org/officeDocument/2006/relationships">
  <dimension ref="A1:J49"/>
  <sheetViews>
    <sheetView zoomScaleSheetLayoutView="100" zoomScalePageLayoutView="0" workbookViewId="0" topLeftCell="A4">
      <selection activeCell="Q7" sqref="Q7"/>
    </sheetView>
  </sheetViews>
  <sheetFormatPr defaultColWidth="9.00390625" defaultRowHeight="16.5"/>
  <cols>
    <col min="1" max="1" width="10.50390625" style="218" customWidth="1"/>
    <col min="2" max="2" width="5.875" style="11" customWidth="1"/>
    <col min="3" max="3" width="22.125" style="11" customWidth="1"/>
    <col min="4" max="4" width="9.00390625" style="11" customWidth="1"/>
    <col min="5" max="5" width="6.625" style="11" customWidth="1"/>
    <col min="6" max="6" width="8.50390625" style="13" customWidth="1"/>
    <col min="7" max="7" width="6.875" style="13" customWidth="1"/>
    <col min="8" max="8" width="8.00390625" style="11" customWidth="1"/>
    <col min="9" max="9" width="9.25390625" style="13" customWidth="1"/>
    <col min="10" max="10" width="11.50390625" style="11" customWidth="1"/>
    <col min="11" max="16384" width="9.00390625" style="11" customWidth="1"/>
  </cols>
  <sheetData>
    <row r="1" spans="1:10" ht="36" customHeight="1">
      <c r="A1" s="309" t="str">
        <f>'封面'!A2</f>
        <v>財團法人花蓮縣豐濱國中教育基金會</v>
      </c>
      <c r="B1" s="309"/>
      <c r="C1" s="309"/>
      <c r="D1" s="309"/>
      <c r="E1" s="309"/>
      <c r="F1" s="309"/>
      <c r="G1" s="309"/>
      <c r="H1" s="309"/>
      <c r="I1" s="309"/>
      <c r="J1" s="309"/>
    </row>
    <row r="2" spans="1:10" ht="31.5" customHeight="1">
      <c r="A2" s="310" t="s">
        <v>191</v>
      </c>
      <c r="B2" s="310"/>
      <c r="C2" s="310"/>
      <c r="D2" s="310"/>
      <c r="E2" s="310"/>
      <c r="F2" s="310"/>
      <c r="G2" s="310"/>
      <c r="H2" s="310"/>
      <c r="I2" s="310"/>
      <c r="J2" s="310"/>
    </row>
    <row r="3" spans="1:10" ht="32.25" customHeight="1">
      <c r="A3" s="311" t="s">
        <v>243</v>
      </c>
      <c r="B3" s="311"/>
      <c r="C3" s="311"/>
      <c r="D3" s="311"/>
      <c r="E3" s="311"/>
      <c r="F3" s="311"/>
      <c r="G3" s="311"/>
      <c r="H3" s="311"/>
      <c r="I3" s="311"/>
      <c r="J3" s="311"/>
    </row>
    <row r="4" spans="1:10" ht="27" customHeight="1">
      <c r="A4" s="305" t="s">
        <v>78</v>
      </c>
      <c r="B4" s="306"/>
      <c r="C4" s="312" t="s">
        <v>2</v>
      </c>
      <c r="D4" s="305" t="s">
        <v>6</v>
      </c>
      <c r="E4" s="306"/>
      <c r="F4" s="305" t="s">
        <v>5</v>
      </c>
      <c r="G4" s="306"/>
      <c r="H4" s="312" t="s">
        <v>15</v>
      </c>
      <c r="I4" s="312"/>
      <c r="J4" s="307" t="s">
        <v>91</v>
      </c>
    </row>
    <row r="5" spans="1:10" ht="23.25" customHeight="1">
      <c r="A5" s="213" t="s">
        <v>3</v>
      </c>
      <c r="B5" s="17" t="s">
        <v>90</v>
      </c>
      <c r="C5" s="312"/>
      <c r="D5" s="17" t="s">
        <v>3</v>
      </c>
      <c r="E5" s="17" t="s">
        <v>90</v>
      </c>
      <c r="F5" s="18" t="s">
        <v>3</v>
      </c>
      <c r="G5" s="18" t="s">
        <v>90</v>
      </c>
      <c r="H5" s="17" t="s">
        <v>3</v>
      </c>
      <c r="I5" s="18" t="s">
        <v>4</v>
      </c>
      <c r="J5" s="308"/>
    </row>
    <row r="6" spans="1:10" ht="23.25" customHeight="1">
      <c r="A6" s="214">
        <f>A7+A12</f>
        <v>18</v>
      </c>
      <c r="B6" s="68" t="str">
        <f>IF($A$7&gt;0,A6/$A$7*100,"-")</f>
        <v>-</v>
      </c>
      <c r="C6" s="47" t="s">
        <v>200</v>
      </c>
      <c r="D6" s="172">
        <f>D7+D12</f>
        <v>15</v>
      </c>
      <c r="E6" s="68" t="str">
        <f>IF($D$7&gt;0,D6/$D$7*100,"-")</f>
        <v>-</v>
      </c>
      <c r="F6" s="172">
        <f>F7+F12</f>
        <v>15</v>
      </c>
      <c r="G6" s="173" t="str">
        <f>IF($F$7&gt;0,F6/$F$7*100,"-")</f>
        <v>-</v>
      </c>
      <c r="H6" s="174">
        <f>D6-F6</f>
        <v>0</v>
      </c>
      <c r="I6" s="175">
        <f>IF(F6&lt;&gt;0,H6/F6*100,"-")</f>
        <v>0</v>
      </c>
      <c r="J6" s="46"/>
    </row>
    <row r="7" spans="1:10" s="12" customFormat="1" ht="19.5" customHeight="1">
      <c r="A7" s="215">
        <f>A8+A10</f>
        <v>0</v>
      </c>
      <c r="B7" s="22" t="str">
        <f>IF($A$7&gt;0,A7/$A$7*100,"-")</f>
        <v>-</v>
      </c>
      <c r="C7" s="23" t="s">
        <v>35</v>
      </c>
      <c r="D7" s="176">
        <f>D8+D10</f>
        <v>0</v>
      </c>
      <c r="E7" s="22" t="str">
        <f aca="true" t="shared" si="0" ref="E7:E35">IF($D$7&gt;0,D7/$D$7*100,"-")</f>
        <v>-</v>
      </c>
      <c r="F7" s="176">
        <f>F8+F10</f>
        <v>0</v>
      </c>
      <c r="G7" s="175" t="str">
        <f>IF($F$7&gt;0,F7/$F$7*100,"-")</f>
        <v>-</v>
      </c>
      <c r="H7" s="174">
        <f>D7-F7</f>
        <v>0</v>
      </c>
      <c r="I7" s="175" t="str">
        <f>IF(F7&lt;&gt;0,H7/F7*100,"-")</f>
        <v>-</v>
      </c>
      <c r="J7" s="23"/>
    </row>
    <row r="8" spans="1:10" s="12" customFormat="1" ht="19.5" customHeight="1">
      <c r="A8" s="215">
        <f>A9</f>
        <v>0</v>
      </c>
      <c r="B8" s="22" t="str">
        <f aca="true" t="shared" si="1" ref="B8:B35">IF($A$7&gt;0,A8/$A$7*100,"-")</f>
        <v>-</v>
      </c>
      <c r="C8" s="19" t="s">
        <v>79</v>
      </c>
      <c r="D8" s="176">
        <f>D9</f>
        <v>0</v>
      </c>
      <c r="E8" s="22" t="str">
        <f t="shared" si="0"/>
        <v>-</v>
      </c>
      <c r="F8" s="176">
        <f>F9</f>
        <v>0</v>
      </c>
      <c r="G8" s="175" t="str">
        <f aca="true" t="shared" si="2" ref="G8:G35">IF($F$7&gt;0,F8/$F$7*100,"-")</f>
        <v>-</v>
      </c>
      <c r="H8" s="174">
        <f>D8-F8</f>
        <v>0</v>
      </c>
      <c r="I8" s="175" t="str">
        <f aca="true" t="shared" si="3" ref="I8:I32">IF(F8&lt;&gt;0,H8/F8*100,"-")</f>
        <v>-</v>
      </c>
      <c r="J8" s="23"/>
    </row>
    <row r="9" spans="1:10" s="12" customFormat="1" ht="19.5" customHeight="1">
      <c r="A9" s="216">
        <v>0</v>
      </c>
      <c r="B9" s="22" t="str">
        <f t="shared" si="1"/>
        <v>-</v>
      </c>
      <c r="C9" s="21" t="s">
        <v>80</v>
      </c>
      <c r="D9" s="170">
        <v>0</v>
      </c>
      <c r="E9" s="22" t="str">
        <f>IF($D$7&gt;0,D9/$D$7*100,"-")</f>
        <v>-</v>
      </c>
      <c r="F9" s="170">
        <v>0</v>
      </c>
      <c r="G9" s="175" t="str">
        <f t="shared" si="2"/>
        <v>-</v>
      </c>
      <c r="H9" s="174">
        <f aca="true" t="shared" si="4" ref="H9:H32">D9-F9</f>
        <v>0</v>
      </c>
      <c r="I9" s="175" t="str">
        <f t="shared" si="3"/>
        <v>-</v>
      </c>
      <c r="J9" s="95"/>
    </row>
    <row r="10" spans="1:10" s="12" customFormat="1" ht="19.5" customHeight="1">
      <c r="A10" s="215">
        <f>A11</f>
        <v>0</v>
      </c>
      <c r="B10" s="22" t="str">
        <f t="shared" si="1"/>
        <v>-</v>
      </c>
      <c r="C10" s="19" t="s">
        <v>81</v>
      </c>
      <c r="D10" s="176">
        <f>D11</f>
        <v>0</v>
      </c>
      <c r="E10" s="22" t="str">
        <f t="shared" si="0"/>
        <v>-</v>
      </c>
      <c r="F10" s="176">
        <f>F11</f>
        <v>0</v>
      </c>
      <c r="G10" s="175" t="str">
        <f t="shared" si="2"/>
        <v>-</v>
      </c>
      <c r="H10" s="174">
        <f t="shared" si="4"/>
        <v>0</v>
      </c>
      <c r="I10" s="175" t="str">
        <f t="shared" si="3"/>
        <v>-</v>
      </c>
      <c r="J10" s="96"/>
    </row>
    <row r="11" spans="1:10" s="12" customFormat="1" ht="19.5" customHeight="1">
      <c r="A11" s="216">
        <v>0</v>
      </c>
      <c r="B11" s="22" t="str">
        <f t="shared" si="1"/>
        <v>-</v>
      </c>
      <c r="C11" s="21" t="s">
        <v>82</v>
      </c>
      <c r="D11" s="170">
        <v>0</v>
      </c>
      <c r="E11" s="22" t="str">
        <f t="shared" si="0"/>
        <v>-</v>
      </c>
      <c r="F11" s="170">
        <v>0</v>
      </c>
      <c r="G11" s="175" t="str">
        <f t="shared" si="2"/>
        <v>-</v>
      </c>
      <c r="H11" s="174">
        <f t="shared" si="4"/>
        <v>0</v>
      </c>
      <c r="I11" s="175" t="str">
        <f t="shared" si="3"/>
        <v>-</v>
      </c>
      <c r="J11" s="95"/>
    </row>
    <row r="12" spans="1:10" s="12" customFormat="1" ht="19.5" customHeight="1">
      <c r="A12" s="215">
        <f>A13+A15</f>
        <v>18</v>
      </c>
      <c r="B12" s="22" t="str">
        <f t="shared" si="1"/>
        <v>-</v>
      </c>
      <c r="C12" s="23" t="s">
        <v>16</v>
      </c>
      <c r="D12" s="176">
        <f>D13+D15</f>
        <v>15</v>
      </c>
      <c r="E12" s="22" t="str">
        <f t="shared" si="0"/>
        <v>-</v>
      </c>
      <c r="F12" s="176">
        <f>F13+F15</f>
        <v>15</v>
      </c>
      <c r="G12" s="175" t="str">
        <f t="shared" si="2"/>
        <v>-</v>
      </c>
      <c r="H12" s="174">
        <f aca="true" t="shared" si="5" ref="H12:H18">D12-F12</f>
        <v>0</v>
      </c>
      <c r="I12" s="175">
        <f aca="true" t="shared" si="6" ref="I12:I19">IF(F12&lt;&gt;0,H12/F12*100,"-")</f>
        <v>0</v>
      </c>
      <c r="J12" s="96"/>
    </row>
    <row r="13" spans="1:10" s="12" customFormat="1" ht="19.5" customHeight="1">
      <c r="A13" s="215">
        <f>A14</f>
        <v>16</v>
      </c>
      <c r="B13" s="22" t="str">
        <f t="shared" si="1"/>
        <v>-</v>
      </c>
      <c r="C13" s="19" t="s">
        <v>20</v>
      </c>
      <c r="D13" s="176">
        <f>D14</f>
        <v>15</v>
      </c>
      <c r="E13" s="22" t="str">
        <f t="shared" si="0"/>
        <v>-</v>
      </c>
      <c r="F13" s="176">
        <f>F14</f>
        <v>15</v>
      </c>
      <c r="G13" s="175" t="str">
        <f t="shared" si="2"/>
        <v>-</v>
      </c>
      <c r="H13" s="174">
        <f t="shared" si="5"/>
        <v>0</v>
      </c>
      <c r="I13" s="175">
        <f t="shared" si="6"/>
        <v>0</v>
      </c>
      <c r="J13" s="96"/>
    </row>
    <row r="14" spans="1:10" s="12" customFormat="1" ht="19.5" customHeight="1">
      <c r="A14" s="216">
        <v>16</v>
      </c>
      <c r="B14" s="22" t="str">
        <f t="shared" si="1"/>
        <v>-</v>
      </c>
      <c r="C14" s="21" t="s">
        <v>21</v>
      </c>
      <c r="D14" s="170">
        <v>15</v>
      </c>
      <c r="E14" s="22" t="str">
        <f t="shared" si="0"/>
        <v>-</v>
      </c>
      <c r="F14" s="170">
        <v>15</v>
      </c>
      <c r="G14" s="175" t="str">
        <f t="shared" si="2"/>
        <v>-</v>
      </c>
      <c r="H14" s="174">
        <f t="shared" si="5"/>
        <v>0</v>
      </c>
      <c r="I14" s="175">
        <f t="shared" si="6"/>
        <v>0</v>
      </c>
      <c r="J14" s="95"/>
    </row>
    <row r="15" spans="1:10" s="12" customFormat="1" ht="19.5" customHeight="1">
      <c r="A15" s="215">
        <f>A16+A17</f>
        <v>2</v>
      </c>
      <c r="B15" s="22" t="str">
        <f t="shared" si="1"/>
        <v>-</v>
      </c>
      <c r="C15" s="19" t="s">
        <v>17</v>
      </c>
      <c r="D15" s="176">
        <f>D16+D17</f>
        <v>0</v>
      </c>
      <c r="E15" s="22" t="str">
        <f t="shared" si="0"/>
        <v>-</v>
      </c>
      <c r="F15" s="176">
        <f>F16+F17</f>
        <v>0</v>
      </c>
      <c r="G15" s="175" t="str">
        <f t="shared" si="2"/>
        <v>-</v>
      </c>
      <c r="H15" s="174">
        <f t="shared" si="5"/>
        <v>0</v>
      </c>
      <c r="I15" s="175" t="str">
        <f t="shared" si="6"/>
        <v>-</v>
      </c>
      <c r="J15" s="96"/>
    </row>
    <row r="16" spans="1:10" s="12" customFormat="1" ht="19.5" customHeight="1">
      <c r="A16" s="216">
        <v>0</v>
      </c>
      <c r="B16" s="22" t="str">
        <f t="shared" si="1"/>
        <v>-</v>
      </c>
      <c r="C16" s="21" t="s">
        <v>18</v>
      </c>
      <c r="D16" s="170">
        <v>0</v>
      </c>
      <c r="E16" s="22" t="str">
        <f t="shared" si="0"/>
        <v>-</v>
      </c>
      <c r="F16" s="170">
        <v>0</v>
      </c>
      <c r="G16" s="175" t="str">
        <f t="shared" si="2"/>
        <v>-</v>
      </c>
      <c r="H16" s="174">
        <f t="shared" si="5"/>
        <v>0</v>
      </c>
      <c r="I16" s="175" t="str">
        <f t="shared" si="6"/>
        <v>-</v>
      </c>
      <c r="J16" s="95" t="s">
        <v>233</v>
      </c>
    </row>
    <row r="17" spans="1:10" s="12" customFormat="1" ht="19.5" customHeight="1">
      <c r="A17" s="216">
        <v>2</v>
      </c>
      <c r="B17" s="22" t="str">
        <f t="shared" si="1"/>
        <v>-</v>
      </c>
      <c r="C17" s="21" t="s">
        <v>19</v>
      </c>
      <c r="D17" s="170">
        <v>0</v>
      </c>
      <c r="E17" s="22" t="str">
        <f t="shared" si="0"/>
        <v>-</v>
      </c>
      <c r="F17" s="170">
        <v>0</v>
      </c>
      <c r="G17" s="175" t="str">
        <f t="shared" si="2"/>
        <v>-</v>
      </c>
      <c r="H17" s="174">
        <f t="shared" si="5"/>
        <v>0</v>
      </c>
      <c r="I17" s="175" t="str">
        <f t="shared" si="6"/>
        <v>-</v>
      </c>
      <c r="J17" s="95"/>
    </row>
    <row r="18" spans="1:10" s="53" customFormat="1" ht="19.5" customHeight="1">
      <c r="A18" s="215">
        <f>A19+A30</f>
        <v>34</v>
      </c>
      <c r="B18" s="22" t="str">
        <f t="shared" si="1"/>
        <v>-</v>
      </c>
      <c r="C18" s="48" t="s">
        <v>201</v>
      </c>
      <c r="D18" s="176">
        <f>D19+D30</f>
        <v>15</v>
      </c>
      <c r="E18" s="22" t="str">
        <f t="shared" si="0"/>
        <v>-</v>
      </c>
      <c r="F18" s="176">
        <f>+F19+F30</f>
        <v>15</v>
      </c>
      <c r="G18" s="175" t="str">
        <f t="shared" si="2"/>
        <v>-</v>
      </c>
      <c r="H18" s="174">
        <f t="shared" si="5"/>
        <v>0</v>
      </c>
      <c r="I18" s="175">
        <f t="shared" si="6"/>
        <v>0</v>
      </c>
      <c r="J18" s="96"/>
    </row>
    <row r="19" spans="1:10" s="12" customFormat="1" ht="19.5" customHeight="1">
      <c r="A19" s="215">
        <f>A20+A23+A26+A28</f>
        <v>34</v>
      </c>
      <c r="B19" s="22" t="str">
        <f t="shared" si="1"/>
        <v>-</v>
      </c>
      <c r="C19" s="35" t="s">
        <v>23</v>
      </c>
      <c r="D19" s="176">
        <f>D20+D23+D26+D28</f>
        <v>15</v>
      </c>
      <c r="E19" s="22" t="str">
        <f t="shared" si="0"/>
        <v>-</v>
      </c>
      <c r="F19" s="176">
        <f>F20+F23+F26+F28</f>
        <v>15</v>
      </c>
      <c r="G19" s="175" t="str">
        <f t="shared" si="2"/>
        <v>-</v>
      </c>
      <c r="H19" s="174">
        <f t="shared" si="4"/>
        <v>0</v>
      </c>
      <c r="I19" s="175">
        <f t="shared" si="6"/>
        <v>0</v>
      </c>
      <c r="J19" s="96"/>
    </row>
    <row r="20" spans="1:10" s="12" customFormat="1" ht="19.5" customHeight="1">
      <c r="A20" s="215">
        <f>A21+A22</f>
        <v>25</v>
      </c>
      <c r="B20" s="22" t="str">
        <f t="shared" si="1"/>
        <v>-</v>
      </c>
      <c r="C20" s="19" t="s">
        <v>22</v>
      </c>
      <c r="D20" s="176">
        <f>D21+D22</f>
        <v>6</v>
      </c>
      <c r="E20" s="22" t="str">
        <f t="shared" si="0"/>
        <v>-</v>
      </c>
      <c r="F20" s="176">
        <f>F21+F22</f>
        <v>6</v>
      </c>
      <c r="G20" s="175" t="str">
        <f t="shared" si="2"/>
        <v>-</v>
      </c>
      <c r="H20" s="174">
        <f t="shared" si="4"/>
        <v>0</v>
      </c>
      <c r="I20" s="175">
        <f t="shared" si="3"/>
        <v>0</v>
      </c>
      <c r="J20" s="96"/>
    </row>
    <row r="21" spans="1:10" s="12" customFormat="1" ht="19.5" customHeight="1">
      <c r="A21" s="216">
        <v>25</v>
      </c>
      <c r="B21" s="22" t="str">
        <f t="shared" si="1"/>
        <v>-</v>
      </c>
      <c r="C21" s="21" t="s">
        <v>24</v>
      </c>
      <c r="D21" s="170">
        <v>6</v>
      </c>
      <c r="E21" s="22" t="str">
        <f t="shared" si="0"/>
        <v>-</v>
      </c>
      <c r="F21" s="170">
        <v>6</v>
      </c>
      <c r="G21" s="175" t="str">
        <f t="shared" si="2"/>
        <v>-</v>
      </c>
      <c r="H21" s="174">
        <f t="shared" si="4"/>
        <v>0</v>
      </c>
      <c r="I21" s="175">
        <f t="shared" si="3"/>
        <v>0</v>
      </c>
      <c r="J21" s="95" t="s">
        <v>234</v>
      </c>
    </row>
    <row r="22" spans="1:10" s="12" customFormat="1" ht="19.5" customHeight="1">
      <c r="A22" s="216">
        <v>0</v>
      </c>
      <c r="B22" s="22" t="str">
        <f t="shared" si="1"/>
        <v>-</v>
      </c>
      <c r="C22" s="21" t="s">
        <v>25</v>
      </c>
      <c r="D22" s="170">
        <v>0</v>
      </c>
      <c r="E22" s="22" t="str">
        <f t="shared" si="0"/>
        <v>-</v>
      </c>
      <c r="F22" s="170">
        <v>0</v>
      </c>
      <c r="G22" s="175" t="str">
        <f t="shared" si="2"/>
        <v>-</v>
      </c>
      <c r="H22" s="174">
        <f t="shared" si="4"/>
        <v>0</v>
      </c>
      <c r="I22" s="175" t="str">
        <f t="shared" si="3"/>
        <v>-</v>
      </c>
      <c r="J22" s="95"/>
    </row>
    <row r="23" spans="1:10" s="12" customFormat="1" ht="19.5" customHeight="1">
      <c r="A23" s="215">
        <f>A24+A25</f>
        <v>3</v>
      </c>
      <c r="B23" s="22" t="str">
        <f t="shared" si="1"/>
        <v>-</v>
      </c>
      <c r="C23" s="19" t="s">
        <v>26</v>
      </c>
      <c r="D23" s="176">
        <f>D24+D25</f>
        <v>3</v>
      </c>
      <c r="E23" s="22" t="str">
        <f t="shared" si="0"/>
        <v>-</v>
      </c>
      <c r="F23" s="176">
        <f>F24+F25</f>
        <v>3</v>
      </c>
      <c r="G23" s="175" t="str">
        <f t="shared" si="2"/>
        <v>-</v>
      </c>
      <c r="H23" s="174">
        <f t="shared" si="4"/>
        <v>0</v>
      </c>
      <c r="I23" s="175">
        <f t="shared" si="3"/>
        <v>0</v>
      </c>
      <c r="J23" s="96"/>
    </row>
    <row r="24" spans="1:10" s="12" customFormat="1" ht="19.5" customHeight="1">
      <c r="A24" s="216">
        <v>3</v>
      </c>
      <c r="B24" s="22" t="str">
        <f t="shared" si="1"/>
        <v>-</v>
      </c>
      <c r="C24" s="21" t="s">
        <v>27</v>
      </c>
      <c r="D24" s="170">
        <v>3</v>
      </c>
      <c r="E24" s="22" t="str">
        <f t="shared" si="0"/>
        <v>-</v>
      </c>
      <c r="F24" s="170">
        <v>3</v>
      </c>
      <c r="G24" s="175" t="str">
        <f t="shared" si="2"/>
        <v>-</v>
      </c>
      <c r="H24" s="174">
        <f t="shared" si="4"/>
        <v>0</v>
      </c>
      <c r="I24" s="175">
        <f t="shared" si="3"/>
        <v>0</v>
      </c>
      <c r="J24" s="95" t="s">
        <v>234</v>
      </c>
    </row>
    <row r="25" spans="1:10" s="12" customFormat="1" ht="19.5" customHeight="1">
      <c r="A25" s="216"/>
      <c r="B25" s="22" t="str">
        <f t="shared" si="1"/>
        <v>-</v>
      </c>
      <c r="C25" s="21" t="s">
        <v>28</v>
      </c>
      <c r="D25" s="170">
        <v>0</v>
      </c>
      <c r="E25" s="22" t="str">
        <f t="shared" si="0"/>
        <v>-</v>
      </c>
      <c r="F25" s="170">
        <v>0</v>
      </c>
      <c r="G25" s="175" t="str">
        <f t="shared" si="2"/>
        <v>-</v>
      </c>
      <c r="H25" s="174">
        <f t="shared" si="4"/>
        <v>0</v>
      </c>
      <c r="I25" s="175" t="str">
        <f t="shared" si="3"/>
        <v>-</v>
      </c>
      <c r="J25" s="95"/>
    </row>
    <row r="26" spans="1:10" s="12" customFormat="1" ht="19.5" customHeight="1">
      <c r="A26" s="215">
        <f>A27</f>
        <v>6</v>
      </c>
      <c r="B26" s="22" t="str">
        <f t="shared" si="1"/>
        <v>-</v>
      </c>
      <c r="C26" s="19" t="s">
        <v>29</v>
      </c>
      <c r="D26" s="176">
        <f>D27</f>
        <v>6</v>
      </c>
      <c r="E26" s="22" t="str">
        <f t="shared" si="0"/>
        <v>-</v>
      </c>
      <c r="F26" s="176">
        <f>F27</f>
        <v>6</v>
      </c>
      <c r="G26" s="175" t="str">
        <f t="shared" si="2"/>
        <v>-</v>
      </c>
      <c r="H26" s="174">
        <f t="shared" si="4"/>
        <v>0</v>
      </c>
      <c r="I26" s="175">
        <f t="shared" si="3"/>
        <v>0</v>
      </c>
      <c r="J26" s="96"/>
    </row>
    <row r="27" spans="1:10" s="12" customFormat="1" ht="19.5" customHeight="1">
      <c r="A27" s="216">
        <v>6</v>
      </c>
      <c r="B27" s="22" t="str">
        <f t="shared" si="1"/>
        <v>-</v>
      </c>
      <c r="C27" s="21" t="s">
        <v>30</v>
      </c>
      <c r="D27" s="170">
        <v>6</v>
      </c>
      <c r="E27" s="22" t="str">
        <f t="shared" si="0"/>
        <v>-</v>
      </c>
      <c r="F27" s="170">
        <v>6</v>
      </c>
      <c r="G27" s="175" t="str">
        <f t="shared" si="2"/>
        <v>-</v>
      </c>
      <c r="H27" s="174">
        <f t="shared" si="4"/>
        <v>0</v>
      </c>
      <c r="I27" s="175">
        <f t="shared" si="3"/>
        <v>0</v>
      </c>
      <c r="J27" s="95"/>
    </row>
    <row r="28" spans="1:10" s="12" customFormat="1" ht="19.5" customHeight="1">
      <c r="A28" s="215">
        <f>A29</f>
        <v>0</v>
      </c>
      <c r="B28" s="22" t="str">
        <f t="shared" si="1"/>
        <v>-</v>
      </c>
      <c r="C28" s="19" t="s">
        <v>31</v>
      </c>
      <c r="D28" s="176">
        <f>D29</f>
        <v>0</v>
      </c>
      <c r="E28" s="22" t="str">
        <f t="shared" si="0"/>
        <v>-</v>
      </c>
      <c r="F28" s="176">
        <f>F29</f>
        <v>0</v>
      </c>
      <c r="G28" s="175" t="str">
        <f t="shared" si="2"/>
        <v>-</v>
      </c>
      <c r="H28" s="174">
        <f t="shared" si="4"/>
        <v>0</v>
      </c>
      <c r="I28" s="175" t="str">
        <f t="shared" si="3"/>
        <v>-</v>
      </c>
      <c r="J28" s="96"/>
    </row>
    <row r="29" spans="1:10" s="12" customFormat="1" ht="19.5" customHeight="1">
      <c r="A29" s="216">
        <v>0</v>
      </c>
      <c r="B29" s="22" t="str">
        <f t="shared" si="1"/>
        <v>-</v>
      </c>
      <c r="C29" s="21" t="s">
        <v>83</v>
      </c>
      <c r="D29" s="170">
        <v>0</v>
      </c>
      <c r="E29" s="22" t="str">
        <f t="shared" si="0"/>
        <v>-</v>
      </c>
      <c r="F29" s="170">
        <v>0</v>
      </c>
      <c r="G29" s="175" t="str">
        <f t="shared" si="2"/>
        <v>-</v>
      </c>
      <c r="H29" s="174">
        <f t="shared" si="4"/>
        <v>0</v>
      </c>
      <c r="I29" s="175" t="str">
        <f t="shared" si="3"/>
        <v>-</v>
      </c>
      <c r="J29" s="95"/>
    </row>
    <row r="30" spans="1:10" s="12" customFormat="1" ht="19.5" customHeight="1">
      <c r="A30" s="215">
        <f>A31</f>
        <v>0</v>
      </c>
      <c r="B30" s="22" t="str">
        <f t="shared" si="1"/>
        <v>-</v>
      </c>
      <c r="C30" s="35" t="s">
        <v>33</v>
      </c>
      <c r="D30" s="176">
        <f>D31</f>
        <v>0</v>
      </c>
      <c r="E30" s="22" t="str">
        <f t="shared" si="0"/>
        <v>-</v>
      </c>
      <c r="F30" s="176">
        <f>F31</f>
        <v>0</v>
      </c>
      <c r="G30" s="175" t="str">
        <f t="shared" si="2"/>
        <v>-</v>
      </c>
      <c r="H30" s="174">
        <f t="shared" si="4"/>
        <v>0</v>
      </c>
      <c r="I30" s="175" t="str">
        <f t="shared" si="3"/>
        <v>-</v>
      </c>
      <c r="J30" s="96"/>
    </row>
    <row r="31" spans="1:10" s="12" customFormat="1" ht="19.5" customHeight="1">
      <c r="A31" s="215">
        <f>A32</f>
        <v>0</v>
      </c>
      <c r="B31" s="22" t="str">
        <f t="shared" si="1"/>
        <v>-</v>
      </c>
      <c r="C31" s="19" t="s">
        <v>34</v>
      </c>
      <c r="D31" s="176">
        <f>D32</f>
        <v>0</v>
      </c>
      <c r="E31" s="22" t="str">
        <f t="shared" si="0"/>
        <v>-</v>
      </c>
      <c r="F31" s="176">
        <f>F32</f>
        <v>0</v>
      </c>
      <c r="G31" s="175" t="str">
        <f t="shared" si="2"/>
        <v>-</v>
      </c>
      <c r="H31" s="174">
        <f t="shared" si="4"/>
        <v>0</v>
      </c>
      <c r="I31" s="175" t="str">
        <f t="shared" si="3"/>
        <v>-</v>
      </c>
      <c r="J31" s="96"/>
    </row>
    <row r="32" spans="1:10" s="12" customFormat="1" ht="19.5" customHeight="1">
      <c r="A32" s="216">
        <v>0</v>
      </c>
      <c r="B32" s="22" t="str">
        <f t="shared" si="1"/>
        <v>-</v>
      </c>
      <c r="C32" s="21" t="s">
        <v>32</v>
      </c>
      <c r="D32" s="170">
        <v>0</v>
      </c>
      <c r="E32" s="22" t="str">
        <f t="shared" si="0"/>
        <v>-</v>
      </c>
      <c r="F32" s="170">
        <v>0</v>
      </c>
      <c r="G32" s="175" t="str">
        <f t="shared" si="2"/>
        <v>-</v>
      </c>
      <c r="H32" s="174">
        <f t="shared" si="4"/>
        <v>0</v>
      </c>
      <c r="I32" s="175" t="str">
        <f t="shared" si="3"/>
        <v>-</v>
      </c>
      <c r="J32" s="95"/>
    </row>
    <row r="33" spans="1:10" s="12" customFormat="1" ht="19.5" customHeight="1">
      <c r="A33" s="215"/>
      <c r="B33" s="22"/>
      <c r="C33" s="23"/>
      <c r="D33" s="176"/>
      <c r="E33" s="22"/>
      <c r="F33" s="171"/>
      <c r="G33" s="175"/>
      <c r="H33" s="177"/>
      <c r="I33" s="178"/>
      <c r="J33" s="23"/>
    </row>
    <row r="34" spans="1:10" s="12" customFormat="1" ht="19.5" customHeight="1">
      <c r="A34" s="215"/>
      <c r="B34" s="22"/>
      <c r="C34" s="23"/>
      <c r="D34" s="171"/>
      <c r="E34" s="22"/>
      <c r="F34" s="171"/>
      <c r="G34" s="175"/>
      <c r="H34" s="177"/>
      <c r="I34" s="178"/>
      <c r="J34" s="23"/>
    </row>
    <row r="35" spans="1:10" s="12" customFormat="1" ht="19.5" customHeight="1">
      <c r="A35" s="217">
        <f>A6-A18</f>
        <v>-16</v>
      </c>
      <c r="B35" s="34" t="str">
        <f t="shared" si="1"/>
        <v>-</v>
      </c>
      <c r="C35" s="36" t="s">
        <v>202</v>
      </c>
      <c r="D35" s="179">
        <f>D6-D18</f>
        <v>0</v>
      </c>
      <c r="E35" s="34" t="str">
        <f t="shared" si="0"/>
        <v>-</v>
      </c>
      <c r="F35" s="179">
        <f>F6-F18</f>
        <v>0</v>
      </c>
      <c r="G35" s="180" t="str">
        <f t="shared" si="2"/>
        <v>-</v>
      </c>
      <c r="H35" s="181">
        <f>D35-F35</f>
        <v>0</v>
      </c>
      <c r="I35" s="180" t="str">
        <f>IF(F35&lt;&gt;0,H35/F35*100,"-")</f>
        <v>-</v>
      </c>
      <c r="J35" s="36"/>
    </row>
    <row r="37" ht="16.5">
      <c r="C37" s="15" t="s">
        <v>70</v>
      </c>
    </row>
    <row r="38" ht="16.5">
      <c r="C38" s="15" t="s">
        <v>84</v>
      </c>
    </row>
    <row r="39" ht="16.5">
      <c r="C39" s="11" t="s">
        <v>71</v>
      </c>
    </row>
    <row r="40" ht="16.5">
      <c r="C40" s="11" t="s">
        <v>72</v>
      </c>
    </row>
    <row r="41" ht="16.5">
      <c r="C41" s="11" t="s">
        <v>73</v>
      </c>
    </row>
    <row r="42" ht="16.5">
      <c r="C42" s="11" t="s">
        <v>86</v>
      </c>
    </row>
    <row r="43" ht="16.5">
      <c r="C43" s="11" t="s">
        <v>74</v>
      </c>
    </row>
    <row r="44" ht="16.5">
      <c r="C44" s="11" t="s">
        <v>75</v>
      </c>
    </row>
    <row r="45" ht="16.5">
      <c r="C45" s="11" t="s">
        <v>76</v>
      </c>
    </row>
    <row r="46" ht="16.5">
      <c r="C46" s="11" t="s">
        <v>77</v>
      </c>
    </row>
    <row r="47" ht="16.5">
      <c r="C47" s="11" t="s">
        <v>85</v>
      </c>
    </row>
    <row r="48" ht="16.5">
      <c r="C48" s="11" t="s">
        <v>87</v>
      </c>
    </row>
    <row r="49" ht="16.5">
      <c r="C49" s="11" t="s">
        <v>88</v>
      </c>
    </row>
  </sheetData>
  <sheetProtection/>
  <mergeCells count="9">
    <mergeCell ref="A4:B4"/>
    <mergeCell ref="J4:J5"/>
    <mergeCell ref="A1:J1"/>
    <mergeCell ref="A2:J2"/>
    <mergeCell ref="A3:J3"/>
    <mergeCell ref="C4:C5"/>
    <mergeCell ref="H4:I4"/>
    <mergeCell ref="D4:E4"/>
    <mergeCell ref="F4:G4"/>
  </mergeCells>
  <printOptions/>
  <pageMargins left="0.15748031496062992" right="0.15748031496062992" top="0.7874015748031497" bottom="0.5905511811023623"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8"/>
  <sheetViews>
    <sheetView zoomScalePageLayoutView="0" workbookViewId="0" topLeftCell="A22">
      <selection activeCell="F11" sqref="F11"/>
    </sheetView>
  </sheetViews>
  <sheetFormatPr defaultColWidth="9.00390625" defaultRowHeight="16.5"/>
  <cols>
    <col min="1" max="1" width="33.625" style="15" customWidth="1"/>
    <col min="2" max="2" width="27.125" style="11" customWidth="1"/>
    <col min="3" max="3" width="30.00390625" style="11" customWidth="1"/>
    <col min="4" max="16384" width="9.00390625" style="1" customWidth="1"/>
  </cols>
  <sheetData>
    <row r="1" spans="1:3" ht="25.5">
      <c r="A1" s="313" t="str">
        <f>'收支營運'!A1</f>
        <v>財團法人花蓮縣豐濱國中教育基金會</v>
      </c>
      <c r="B1" s="314"/>
      <c r="C1" s="314"/>
    </row>
    <row r="2" spans="1:3" ht="25.5">
      <c r="A2" s="314" t="s">
        <v>150</v>
      </c>
      <c r="B2" s="314"/>
      <c r="C2" s="314"/>
    </row>
    <row r="3" spans="1:3" ht="27" customHeight="1">
      <c r="A3" s="24" t="s">
        <v>244</v>
      </c>
      <c r="B3" s="24"/>
      <c r="C3" s="24"/>
    </row>
    <row r="4" spans="1:3" ht="22.5" customHeight="1">
      <c r="A4" s="315" t="s">
        <v>133</v>
      </c>
      <c r="B4" s="317" t="s">
        <v>131</v>
      </c>
      <c r="C4" s="317" t="s">
        <v>132</v>
      </c>
    </row>
    <row r="5" spans="1:3" ht="24.75" customHeight="1" hidden="1">
      <c r="A5" s="316"/>
      <c r="B5" s="317"/>
      <c r="C5" s="317"/>
    </row>
    <row r="6" spans="1:3" s="14" customFormat="1" ht="16.5">
      <c r="A6" s="25" t="s">
        <v>64</v>
      </c>
      <c r="B6" s="169"/>
      <c r="C6" s="33"/>
    </row>
    <row r="7" spans="1:3" s="14" customFormat="1" ht="16.5">
      <c r="A7" s="26" t="s">
        <v>205</v>
      </c>
      <c r="B7" s="23">
        <f>'收支營運'!D35</f>
        <v>0</v>
      </c>
      <c r="C7" s="30"/>
    </row>
    <row r="8" spans="1:3" s="14" customFormat="1" ht="16.5">
      <c r="A8" s="26" t="s">
        <v>7</v>
      </c>
      <c r="B8" s="23">
        <f>B9++B10+B11</f>
        <v>0</v>
      </c>
      <c r="C8" s="30"/>
    </row>
    <row r="9" spans="1:3" s="14" customFormat="1" ht="27" customHeight="1">
      <c r="A9" s="26" t="s">
        <v>56</v>
      </c>
      <c r="B9" s="170">
        <v>0</v>
      </c>
      <c r="C9" s="89"/>
    </row>
    <row r="10" spans="1:3" s="14" customFormat="1" ht="34.5" customHeight="1">
      <c r="A10" s="39" t="s">
        <v>65</v>
      </c>
      <c r="B10" s="23">
        <f>-('資產負債'!E11+'資產負債'!E14)</f>
        <v>0</v>
      </c>
      <c r="C10" s="89"/>
    </row>
    <row r="11" spans="1:3" s="14" customFormat="1" ht="34.5" customHeight="1">
      <c r="A11" s="39" t="s">
        <v>66</v>
      </c>
      <c r="B11" s="23">
        <f>'資產負債'!E24</f>
        <v>0</v>
      </c>
      <c r="C11" s="89"/>
    </row>
    <row r="12" spans="1:3" s="14" customFormat="1" ht="15.75" customHeight="1">
      <c r="A12" s="26" t="s">
        <v>8</v>
      </c>
      <c r="B12" s="23">
        <f>B7+B8</f>
        <v>0</v>
      </c>
      <c r="C12" s="90"/>
    </row>
    <row r="13" spans="1:3" s="14" customFormat="1" ht="15.75" customHeight="1">
      <c r="A13" s="26"/>
      <c r="B13" s="23"/>
      <c r="C13" s="90"/>
    </row>
    <row r="14" spans="1:3" s="14" customFormat="1" ht="16.5">
      <c r="A14" s="27" t="s">
        <v>9</v>
      </c>
      <c r="B14" s="23"/>
      <c r="C14" s="90"/>
    </row>
    <row r="15" spans="1:3" s="14" customFormat="1" ht="23.25" customHeight="1">
      <c r="A15" s="26" t="s">
        <v>57</v>
      </c>
      <c r="B15" s="170">
        <v>0</v>
      </c>
      <c r="C15" s="89"/>
    </row>
    <row r="16" spans="1:3" s="14" customFormat="1" ht="23.25" customHeight="1">
      <c r="A16" s="26" t="s">
        <v>58</v>
      </c>
      <c r="B16" s="190">
        <v>0</v>
      </c>
      <c r="C16" s="89"/>
    </row>
    <row r="17" spans="1:3" s="14" customFormat="1" ht="18.75" customHeight="1">
      <c r="A17" s="26" t="s">
        <v>10</v>
      </c>
      <c r="B17" s="23">
        <f>B15+B16</f>
        <v>0</v>
      </c>
      <c r="C17" s="90"/>
    </row>
    <row r="18" spans="1:3" s="14" customFormat="1" ht="18.75" customHeight="1">
      <c r="A18" s="26"/>
      <c r="B18" s="23"/>
      <c r="C18" s="90"/>
    </row>
    <row r="19" spans="1:3" s="14" customFormat="1" ht="16.5">
      <c r="A19" s="27" t="s">
        <v>11</v>
      </c>
      <c r="B19" s="23"/>
      <c r="C19" s="90"/>
    </row>
    <row r="20" spans="1:3" s="14" customFormat="1" ht="34.5" customHeight="1">
      <c r="A20" s="26" t="s">
        <v>59</v>
      </c>
      <c r="B20" s="170">
        <v>0</v>
      </c>
      <c r="C20" s="89"/>
    </row>
    <row r="21" spans="1:3" s="14" customFormat="1" ht="34.5" customHeight="1">
      <c r="A21" s="26" t="s">
        <v>60</v>
      </c>
      <c r="B21" s="170">
        <v>0</v>
      </c>
      <c r="C21" s="89"/>
    </row>
    <row r="22" spans="1:3" s="14" customFormat="1" ht="34.5" customHeight="1">
      <c r="A22" s="26" t="s">
        <v>61</v>
      </c>
      <c r="B22" s="170">
        <v>0</v>
      </c>
      <c r="C22" s="89"/>
    </row>
    <row r="23" spans="1:3" s="14" customFormat="1" ht="34.5" customHeight="1">
      <c r="A23" s="26" t="s">
        <v>62</v>
      </c>
      <c r="B23" s="170">
        <v>0</v>
      </c>
      <c r="C23" s="89"/>
    </row>
    <row r="24" spans="1:3" s="14" customFormat="1" ht="15" customHeight="1">
      <c r="A24" s="26" t="s">
        <v>12</v>
      </c>
      <c r="B24" s="70">
        <f>B20+B21+B22+B23</f>
        <v>0</v>
      </c>
      <c r="C24" s="30"/>
    </row>
    <row r="25" spans="1:3" s="14" customFormat="1" ht="15" customHeight="1">
      <c r="A25" s="26"/>
      <c r="B25" s="23"/>
      <c r="C25" s="30"/>
    </row>
    <row r="26" spans="1:3" s="14" customFormat="1" ht="18" customHeight="1">
      <c r="A26" s="27" t="s">
        <v>13</v>
      </c>
      <c r="B26" s="23">
        <f>B12+B17+B24</f>
        <v>0</v>
      </c>
      <c r="C26" s="30"/>
    </row>
    <row r="27" spans="1:3" s="14" customFormat="1" ht="18" customHeight="1">
      <c r="A27" s="27"/>
      <c r="B27" s="23"/>
      <c r="C27" s="30"/>
    </row>
    <row r="28" spans="1:3" s="14" customFormat="1" ht="16.5">
      <c r="A28" s="27" t="s">
        <v>67</v>
      </c>
      <c r="B28" s="23">
        <f>'資產負債'!D8</f>
        <v>2000</v>
      </c>
      <c r="C28" s="30"/>
    </row>
    <row r="29" spans="1:3" s="14" customFormat="1" ht="16.5">
      <c r="A29" s="27"/>
      <c r="B29" s="23"/>
      <c r="C29" s="30"/>
    </row>
    <row r="30" spans="1:3" s="14" customFormat="1" ht="16.5">
      <c r="A30" s="27" t="s">
        <v>68</v>
      </c>
      <c r="B30" s="23">
        <f>B26+B28</f>
        <v>2000</v>
      </c>
      <c r="C30" s="30"/>
    </row>
    <row r="31" spans="1:3" s="14" customFormat="1" ht="16.5">
      <c r="A31" s="27"/>
      <c r="B31" s="30"/>
      <c r="C31" s="30"/>
    </row>
    <row r="32" spans="1:3" ht="16.5">
      <c r="A32" s="28"/>
      <c r="B32" s="30"/>
      <c r="C32" s="30"/>
    </row>
    <row r="33" spans="1:3" ht="16.5">
      <c r="A33" s="28"/>
      <c r="B33" s="30"/>
      <c r="C33" s="30"/>
    </row>
    <row r="34" spans="1:3" ht="16.5">
      <c r="A34" s="28"/>
      <c r="B34" s="30"/>
      <c r="C34" s="30"/>
    </row>
    <row r="35" spans="1:3" ht="16.5">
      <c r="A35" s="29"/>
      <c r="B35" s="31"/>
      <c r="C35" s="31"/>
    </row>
    <row r="37" spans="1:5" s="11" customFormat="1" ht="16.5">
      <c r="A37" s="15" t="s">
        <v>92</v>
      </c>
      <c r="C37" s="13"/>
      <c r="E37" s="13"/>
    </row>
    <row r="38" ht="16.5">
      <c r="A38" s="88" t="s">
        <v>126</v>
      </c>
    </row>
  </sheetData>
  <sheetProtection/>
  <mergeCells count="5">
    <mergeCell ref="A1:C1"/>
    <mergeCell ref="A2:C2"/>
    <mergeCell ref="A4:A5"/>
    <mergeCell ref="B4:B5"/>
    <mergeCell ref="C4:C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view="pageBreakPreview" zoomScale="75" zoomScaleSheetLayoutView="75" zoomScalePageLayoutView="0" workbookViewId="0" topLeftCell="A13">
      <selection activeCell="E11" sqref="E11"/>
    </sheetView>
  </sheetViews>
  <sheetFormatPr defaultColWidth="9.00390625" defaultRowHeight="16.5"/>
  <cols>
    <col min="1" max="1" width="20.125" style="40" customWidth="1"/>
    <col min="2" max="3" width="17.875" style="14" customWidth="1"/>
    <col min="4" max="4" width="18.875" style="14" customWidth="1"/>
    <col min="5" max="5" width="15.875" style="11" customWidth="1"/>
    <col min="6" max="16384" width="9.00390625" style="11" customWidth="1"/>
  </cols>
  <sheetData>
    <row r="1" spans="1:5" ht="36" customHeight="1">
      <c r="A1" s="322" t="str">
        <f>'收支營運'!A1</f>
        <v>財團法人花蓮縣豐濱國中教育基金會</v>
      </c>
      <c r="B1" s="322"/>
      <c r="C1" s="322"/>
      <c r="D1" s="322"/>
      <c r="E1" s="322"/>
    </row>
    <row r="2" spans="1:5" ht="31.5" customHeight="1">
      <c r="A2" s="310" t="s">
        <v>93</v>
      </c>
      <c r="B2" s="310"/>
      <c r="C2" s="310"/>
      <c r="D2" s="310"/>
      <c r="E2" s="310"/>
    </row>
    <row r="3" spans="1:5" ht="25.5" customHeight="1">
      <c r="A3" s="323" t="s">
        <v>245</v>
      </c>
      <c r="B3" s="323"/>
      <c r="C3" s="323"/>
      <c r="D3" s="323"/>
      <c r="E3" s="323"/>
    </row>
    <row r="4" spans="1:5" ht="23.25" customHeight="1">
      <c r="A4" s="326" t="s">
        <v>134</v>
      </c>
      <c r="B4" s="328" t="s">
        <v>135</v>
      </c>
      <c r="C4" s="318" t="s">
        <v>94</v>
      </c>
      <c r="D4" s="324" t="s">
        <v>136</v>
      </c>
      <c r="E4" s="312" t="s">
        <v>137</v>
      </c>
    </row>
    <row r="5" spans="1:5" s="12" customFormat="1" ht="19.5" customHeight="1">
      <c r="A5" s="327"/>
      <c r="B5" s="328"/>
      <c r="C5" s="319"/>
      <c r="D5" s="325"/>
      <c r="E5" s="312"/>
    </row>
    <row r="6" spans="1:5" s="12" customFormat="1" ht="23.25" customHeight="1">
      <c r="A6" s="49" t="s">
        <v>168</v>
      </c>
      <c r="B6" s="70">
        <f>B7+B8+B9</f>
        <v>2000</v>
      </c>
      <c r="C6" s="182">
        <f>C7+C8+C9</f>
        <v>0</v>
      </c>
      <c r="D6" s="182">
        <f aca="true" t="shared" si="0" ref="D6:D14">B6+C6</f>
        <v>2000</v>
      </c>
      <c r="E6" s="41"/>
    </row>
    <row r="7" spans="1:5" s="12" customFormat="1" ht="45" customHeight="1">
      <c r="A7" s="51" t="s">
        <v>169</v>
      </c>
      <c r="B7" s="70">
        <f>'資產負債'!D33</f>
        <v>2000</v>
      </c>
      <c r="C7" s="190">
        <v>0</v>
      </c>
      <c r="D7" s="70">
        <f t="shared" si="0"/>
        <v>2000</v>
      </c>
      <c r="E7" s="91"/>
    </row>
    <row r="8" spans="1:5" s="12" customFormat="1" ht="19.5" customHeight="1">
      <c r="A8" s="51" t="s">
        <v>166</v>
      </c>
      <c r="B8" s="70">
        <f>'資產負債'!D34</f>
        <v>0</v>
      </c>
      <c r="C8" s="190">
        <v>0</v>
      </c>
      <c r="D8" s="70">
        <f t="shared" si="0"/>
        <v>0</v>
      </c>
      <c r="E8" s="91"/>
    </row>
    <row r="9" spans="1:5" s="12" customFormat="1" ht="45" customHeight="1">
      <c r="A9" s="51" t="s">
        <v>167</v>
      </c>
      <c r="B9" s="70">
        <f>'資產負債'!D35</f>
        <v>0</v>
      </c>
      <c r="C9" s="190">
        <v>0</v>
      </c>
      <c r="D9" s="70">
        <f t="shared" si="0"/>
        <v>0</v>
      </c>
      <c r="E9" s="91"/>
    </row>
    <row r="10" spans="1:5" s="12" customFormat="1" ht="45" customHeight="1">
      <c r="A10" s="50" t="s">
        <v>54</v>
      </c>
      <c r="B10" s="70">
        <f>B11</f>
        <v>0</v>
      </c>
      <c r="C10" s="70">
        <f>C11</f>
        <v>0</v>
      </c>
      <c r="D10" s="70">
        <f t="shared" si="0"/>
        <v>0</v>
      </c>
      <c r="E10" s="86"/>
    </row>
    <row r="11" spans="1:5" s="12" customFormat="1" ht="45" customHeight="1">
      <c r="A11" s="51" t="s">
        <v>209</v>
      </c>
      <c r="B11" s="70">
        <f>'資產負債'!D38</f>
        <v>0</v>
      </c>
      <c r="C11" s="190">
        <v>0</v>
      </c>
      <c r="D11" s="70">
        <f t="shared" si="0"/>
        <v>0</v>
      </c>
      <c r="E11" s="91"/>
    </row>
    <row r="12" spans="1:5" s="12" customFormat="1" ht="19.5" customHeight="1">
      <c r="A12" s="50" t="s">
        <v>89</v>
      </c>
      <c r="B12" s="70">
        <f>B13+B14</f>
        <v>0</v>
      </c>
      <c r="C12" s="70">
        <f>C13+C14</f>
        <v>0</v>
      </c>
      <c r="D12" s="70">
        <f t="shared" si="0"/>
        <v>0</v>
      </c>
      <c r="E12" s="86"/>
    </row>
    <row r="13" spans="1:5" s="12" customFormat="1" ht="45" customHeight="1">
      <c r="A13" s="51" t="s">
        <v>69</v>
      </c>
      <c r="B13" s="70">
        <f>'資產負債'!D40</f>
        <v>0</v>
      </c>
      <c r="C13" s="234">
        <v>0</v>
      </c>
      <c r="D13" s="70">
        <v>0</v>
      </c>
      <c r="E13" s="91"/>
    </row>
    <row r="14" spans="1:5" s="12" customFormat="1" ht="19.5" customHeight="1">
      <c r="A14" s="51" t="s">
        <v>203</v>
      </c>
      <c r="B14" s="70">
        <f>'資產負債'!D41</f>
        <v>0</v>
      </c>
      <c r="C14" s="234">
        <v>0</v>
      </c>
      <c r="D14" s="70">
        <f t="shared" si="0"/>
        <v>0</v>
      </c>
      <c r="E14" s="85"/>
    </row>
    <row r="15" spans="1:5" s="12" customFormat="1" ht="19.5" customHeight="1">
      <c r="A15" s="50"/>
      <c r="B15" s="70"/>
      <c r="C15" s="70"/>
      <c r="D15" s="20"/>
      <c r="E15" s="86"/>
    </row>
    <row r="16" spans="1:5" s="12" customFormat="1" ht="19.5" customHeight="1">
      <c r="A16" s="50"/>
      <c r="B16" s="70"/>
      <c r="C16" s="70"/>
      <c r="D16" s="20"/>
      <c r="E16" s="86"/>
    </row>
    <row r="17" spans="1:5" s="12" customFormat="1" ht="19.5" customHeight="1">
      <c r="A17" s="50"/>
      <c r="B17" s="70"/>
      <c r="C17" s="70"/>
      <c r="D17" s="20"/>
      <c r="E17" s="86"/>
    </row>
    <row r="18" spans="1:5" s="12" customFormat="1" ht="19.5" customHeight="1">
      <c r="A18" s="50"/>
      <c r="B18" s="70"/>
      <c r="C18" s="70"/>
      <c r="D18" s="20"/>
      <c r="E18" s="86"/>
    </row>
    <row r="19" spans="1:5" s="12" customFormat="1" ht="19.5" customHeight="1">
      <c r="A19" s="50"/>
      <c r="B19" s="70"/>
      <c r="C19" s="70"/>
      <c r="D19" s="20"/>
      <c r="E19" s="86"/>
    </row>
    <row r="20" spans="1:5" s="12" customFormat="1" ht="19.5" customHeight="1">
      <c r="A20" s="50"/>
      <c r="B20" s="70"/>
      <c r="C20" s="70"/>
      <c r="D20" s="20"/>
      <c r="E20" s="86"/>
    </row>
    <row r="21" spans="1:5" s="12" customFormat="1" ht="19.5" customHeight="1">
      <c r="A21" s="50"/>
      <c r="B21" s="70"/>
      <c r="C21" s="70"/>
      <c r="D21" s="20"/>
      <c r="E21" s="86"/>
    </row>
    <row r="22" spans="1:5" s="12" customFormat="1" ht="19.5" customHeight="1">
      <c r="A22" s="50"/>
      <c r="B22" s="70"/>
      <c r="C22" s="70"/>
      <c r="D22" s="20"/>
      <c r="E22" s="86"/>
    </row>
    <row r="23" spans="1:5" s="12" customFormat="1" ht="19.5" customHeight="1">
      <c r="A23" s="50"/>
      <c r="B23" s="70"/>
      <c r="C23" s="70"/>
      <c r="D23" s="20"/>
      <c r="E23" s="86"/>
    </row>
    <row r="24" spans="1:5" s="12" customFormat="1" ht="19.5" customHeight="1">
      <c r="A24" s="50"/>
      <c r="B24" s="70"/>
      <c r="C24" s="70"/>
      <c r="D24" s="20"/>
      <c r="E24" s="86"/>
    </row>
    <row r="25" spans="1:5" s="12" customFormat="1" ht="19.5" customHeight="1">
      <c r="A25" s="50"/>
      <c r="B25" s="70"/>
      <c r="C25" s="70"/>
      <c r="D25" s="20"/>
      <c r="E25" s="86"/>
    </row>
    <row r="26" spans="1:5" s="12" customFormat="1" ht="19.5" customHeight="1">
      <c r="A26" s="50"/>
      <c r="B26" s="70"/>
      <c r="C26" s="70"/>
      <c r="D26" s="20"/>
      <c r="E26" s="41"/>
    </row>
    <row r="27" spans="1:5" s="12" customFormat="1" ht="19.5" customHeight="1">
      <c r="A27" s="50"/>
      <c r="B27" s="70"/>
      <c r="C27" s="70"/>
      <c r="D27" s="20"/>
      <c r="E27" s="41"/>
    </row>
    <row r="28" spans="1:5" s="12" customFormat="1" ht="19.5" customHeight="1">
      <c r="A28" s="114" t="s">
        <v>129</v>
      </c>
      <c r="B28" s="73">
        <f>B6+B10+B12</f>
        <v>2000</v>
      </c>
      <c r="C28" s="73">
        <f>C6+C10+C12</f>
        <v>0</v>
      </c>
      <c r="D28" s="73">
        <f>B28+C28</f>
        <v>2000</v>
      </c>
      <c r="E28" s="38"/>
    </row>
    <row r="29" spans="1:4" ht="19.5">
      <c r="A29" s="321"/>
      <c r="B29" s="321"/>
      <c r="C29" s="321"/>
      <c r="D29" s="321"/>
    </row>
    <row r="30" spans="1:5" ht="16.5">
      <c r="A30" s="15" t="s">
        <v>92</v>
      </c>
      <c r="E30" s="13"/>
    </row>
    <row r="31" spans="1:5" ht="19.5" customHeight="1">
      <c r="A31" s="320" t="s">
        <v>130</v>
      </c>
      <c r="B31" s="320"/>
      <c r="C31" s="320"/>
      <c r="D31" s="320"/>
      <c r="E31" s="320"/>
    </row>
  </sheetData>
  <sheetProtection/>
  <mergeCells count="10">
    <mergeCell ref="C4:C5"/>
    <mergeCell ref="A31:E31"/>
    <mergeCell ref="A29:D29"/>
    <mergeCell ref="A1:E1"/>
    <mergeCell ref="A2:E2"/>
    <mergeCell ref="A3:E3"/>
    <mergeCell ref="D4:D5"/>
    <mergeCell ref="E4:E5"/>
    <mergeCell ref="A4:A5"/>
    <mergeCell ref="B4:B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A10">
      <selection activeCell="J12" sqref="J12"/>
    </sheetView>
  </sheetViews>
  <sheetFormatPr defaultColWidth="9.00390625" defaultRowHeight="16.5"/>
  <cols>
    <col min="1" max="1" width="13.375" style="241" customWidth="1"/>
    <col min="2" max="2" width="19.125" style="52" customWidth="1"/>
    <col min="3" max="3" width="12.375" style="52" customWidth="1"/>
    <col min="4" max="4" width="13.375" style="52" customWidth="1"/>
    <col min="5" max="5" width="32.50390625" style="52" customWidth="1"/>
    <col min="6" max="16384" width="9.00390625" style="52" customWidth="1"/>
  </cols>
  <sheetData>
    <row r="1" spans="1:5" ht="36" customHeight="1">
      <c r="A1" s="322" t="str">
        <f>'收支營運'!A1</f>
        <v>財團法人花蓮縣豐濱國中教育基金會</v>
      </c>
      <c r="B1" s="322"/>
      <c r="C1" s="322"/>
      <c r="D1" s="322"/>
      <c r="E1" s="322"/>
    </row>
    <row r="2" spans="1:5" ht="31.5" customHeight="1">
      <c r="A2" s="310" t="s">
        <v>95</v>
      </c>
      <c r="B2" s="310"/>
      <c r="C2" s="310"/>
      <c r="D2" s="310"/>
      <c r="E2" s="310"/>
    </row>
    <row r="3" spans="1:5" ht="25.5" customHeight="1">
      <c r="A3" s="331" t="s">
        <v>246</v>
      </c>
      <c r="B3" s="331"/>
      <c r="C3" s="331"/>
      <c r="D3" s="331"/>
      <c r="E3" s="331"/>
    </row>
    <row r="4" spans="1:5" ht="23.25" customHeight="1">
      <c r="A4" s="332" t="s">
        <v>138</v>
      </c>
      <c r="B4" s="312" t="s">
        <v>96</v>
      </c>
      <c r="C4" s="333" t="s">
        <v>97</v>
      </c>
      <c r="D4" s="335" t="s">
        <v>98</v>
      </c>
      <c r="E4" s="312" t="s">
        <v>14</v>
      </c>
    </row>
    <row r="5" spans="1:5" s="53" customFormat="1" ht="19.5" customHeight="1">
      <c r="A5" s="332"/>
      <c r="B5" s="312"/>
      <c r="C5" s="334"/>
      <c r="D5" s="336"/>
      <c r="E5" s="312"/>
    </row>
    <row r="6" spans="1:5" s="53" customFormat="1" ht="19.5" customHeight="1">
      <c r="A6" s="235">
        <f>A7+A9</f>
        <v>0</v>
      </c>
      <c r="B6" s="70" t="s">
        <v>35</v>
      </c>
      <c r="C6" s="70">
        <f>C7+C9</f>
        <v>0</v>
      </c>
      <c r="D6" s="70">
        <f>D7+D9</f>
        <v>0</v>
      </c>
      <c r="E6" s="20"/>
    </row>
    <row r="7" spans="1:5" s="53" customFormat="1" ht="19.5" customHeight="1">
      <c r="A7" s="236">
        <f>A8</f>
        <v>0</v>
      </c>
      <c r="B7" s="71" t="s">
        <v>79</v>
      </c>
      <c r="C7" s="70">
        <f>C8</f>
        <v>0</v>
      </c>
      <c r="D7" s="70">
        <f>D8</f>
        <v>0</v>
      </c>
      <c r="E7" s="20"/>
    </row>
    <row r="8" spans="1:21" s="53" customFormat="1" ht="28.5" customHeight="1">
      <c r="A8" s="237">
        <f>'收支營運'!A9</f>
        <v>0</v>
      </c>
      <c r="B8" s="74" t="s">
        <v>80</v>
      </c>
      <c r="C8" s="82">
        <f>'收支營運'!D9</f>
        <v>0</v>
      </c>
      <c r="D8" s="82">
        <f>'收支營運'!F9</f>
        <v>0</v>
      </c>
      <c r="E8" s="85"/>
      <c r="U8" s="83"/>
    </row>
    <row r="9" spans="1:5" s="53" customFormat="1" ht="19.5" customHeight="1">
      <c r="A9" s="235">
        <f>A10</f>
        <v>0</v>
      </c>
      <c r="B9" s="71" t="s">
        <v>81</v>
      </c>
      <c r="C9" s="70">
        <f>C10</f>
        <v>0</v>
      </c>
      <c r="D9" s="70">
        <f>D10</f>
        <v>0</v>
      </c>
      <c r="E9" s="86"/>
    </row>
    <row r="10" spans="1:5" s="53" customFormat="1" ht="30.75" customHeight="1">
      <c r="A10" s="238">
        <f>'收支營運'!A11</f>
        <v>0</v>
      </c>
      <c r="B10" s="74" t="s">
        <v>82</v>
      </c>
      <c r="C10" s="82">
        <f>'收支營運'!D11</f>
        <v>0</v>
      </c>
      <c r="D10" s="82">
        <f>'收支營運'!F11</f>
        <v>0</v>
      </c>
      <c r="E10" s="85"/>
    </row>
    <row r="11" spans="1:5" s="53" customFormat="1" ht="19.5" customHeight="1">
      <c r="A11" s="235">
        <f>A12+A14</f>
        <v>16</v>
      </c>
      <c r="B11" s="70" t="s">
        <v>16</v>
      </c>
      <c r="C11" s="70">
        <f>C12+C14</f>
        <v>15</v>
      </c>
      <c r="D11" s="70">
        <f>D12+D14</f>
        <v>15</v>
      </c>
      <c r="E11" s="86"/>
    </row>
    <row r="12" spans="1:5" s="53" customFormat="1" ht="19.5" customHeight="1">
      <c r="A12" s="236">
        <f>A13</f>
        <v>16</v>
      </c>
      <c r="B12" s="71" t="s">
        <v>20</v>
      </c>
      <c r="C12" s="70">
        <f>C13</f>
        <v>15</v>
      </c>
      <c r="D12" s="70">
        <f>D13</f>
        <v>15</v>
      </c>
      <c r="E12" s="86"/>
    </row>
    <row r="13" spans="1:5" s="53" customFormat="1" ht="24.75" customHeight="1">
      <c r="A13" s="238">
        <f>'收支營運'!A14</f>
        <v>16</v>
      </c>
      <c r="B13" s="74" t="s">
        <v>21</v>
      </c>
      <c r="C13" s="82">
        <f>'收支營運'!D14</f>
        <v>15</v>
      </c>
      <c r="D13" s="82">
        <f>'收支營運'!F14</f>
        <v>15</v>
      </c>
      <c r="E13" s="87"/>
    </row>
    <row r="14" spans="1:5" s="53" customFormat="1" ht="19.5" customHeight="1">
      <c r="A14" s="236">
        <f>A15+A16</f>
        <v>0</v>
      </c>
      <c r="B14" s="71" t="s">
        <v>17</v>
      </c>
      <c r="C14" s="70">
        <f>C15+C16</f>
        <v>0</v>
      </c>
      <c r="D14" s="70">
        <f>D15+D16</f>
        <v>0</v>
      </c>
      <c r="E14" s="86"/>
    </row>
    <row r="15" spans="1:5" s="53" customFormat="1" ht="21" customHeight="1">
      <c r="A15" s="238">
        <f>'收支營運'!A16</f>
        <v>0</v>
      </c>
      <c r="B15" s="74" t="s">
        <v>18</v>
      </c>
      <c r="C15" s="82">
        <f>'收支營運'!D16</f>
        <v>0</v>
      </c>
      <c r="D15" s="82">
        <f>'收支營運'!F16</f>
        <v>0</v>
      </c>
      <c r="E15" s="85"/>
    </row>
    <row r="16" spans="1:5" s="53" customFormat="1" ht="21" customHeight="1">
      <c r="A16" s="238">
        <v>0</v>
      </c>
      <c r="B16" s="74" t="s">
        <v>19</v>
      </c>
      <c r="C16" s="82">
        <f>'收支營運'!D17</f>
        <v>0</v>
      </c>
      <c r="D16" s="75">
        <f>'收支營運'!F17</f>
        <v>0</v>
      </c>
      <c r="E16" s="85"/>
    </row>
    <row r="17" spans="1:5" s="53" customFormat="1" ht="19.5" customHeight="1">
      <c r="A17" s="236"/>
      <c r="B17" s="70"/>
      <c r="C17" s="70"/>
      <c r="D17" s="116"/>
      <c r="E17" s="20"/>
    </row>
    <row r="18" spans="1:5" s="53" customFormat="1" ht="19.5" customHeight="1">
      <c r="A18" s="236"/>
      <c r="B18" s="70"/>
      <c r="C18" s="70"/>
      <c r="D18" s="116"/>
      <c r="E18" s="20"/>
    </row>
    <row r="19" spans="1:5" s="53" customFormat="1" ht="19.5" customHeight="1">
      <c r="A19" s="236"/>
      <c r="B19" s="70"/>
      <c r="C19" s="70"/>
      <c r="D19" s="116"/>
      <c r="E19" s="20"/>
    </row>
    <row r="20" spans="1:5" s="53" customFormat="1" ht="19.5" customHeight="1">
      <c r="A20" s="236"/>
      <c r="B20" s="70"/>
      <c r="C20" s="70"/>
      <c r="D20" s="116"/>
      <c r="E20" s="20"/>
    </row>
    <row r="21" spans="1:5" s="53" customFormat="1" ht="19.5" customHeight="1">
      <c r="A21" s="236"/>
      <c r="B21" s="70"/>
      <c r="C21" s="70"/>
      <c r="D21" s="116"/>
      <c r="E21" s="20"/>
    </row>
    <row r="22" spans="1:5" s="53" customFormat="1" ht="19.5" customHeight="1">
      <c r="A22" s="236"/>
      <c r="B22" s="70"/>
      <c r="C22" s="70"/>
      <c r="D22" s="116"/>
      <c r="E22" s="20"/>
    </row>
    <row r="23" spans="1:5" s="53" customFormat="1" ht="19.5" customHeight="1">
      <c r="A23" s="236"/>
      <c r="B23" s="70"/>
      <c r="C23" s="70"/>
      <c r="D23" s="116"/>
      <c r="E23" s="20"/>
    </row>
    <row r="24" spans="1:5" s="53" customFormat="1" ht="19.5" customHeight="1">
      <c r="A24" s="236"/>
      <c r="B24" s="70"/>
      <c r="C24" s="70"/>
      <c r="D24" s="116"/>
      <c r="E24" s="20"/>
    </row>
    <row r="25" spans="1:5" s="53" customFormat="1" ht="19.5" customHeight="1">
      <c r="A25" s="236"/>
      <c r="B25" s="70"/>
      <c r="C25" s="70"/>
      <c r="D25" s="116"/>
      <c r="E25" s="20"/>
    </row>
    <row r="26" spans="1:5" s="53" customFormat="1" ht="19.5" customHeight="1">
      <c r="A26" s="236"/>
      <c r="B26" s="70"/>
      <c r="C26" s="70"/>
      <c r="D26" s="116"/>
      <c r="E26" s="20"/>
    </row>
    <row r="27" spans="1:5" s="53" customFormat="1" ht="19.5" customHeight="1">
      <c r="A27" s="236"/>
      <c r="B27" s="70"/>
      <c r="C27" s="70"/>
      <c r="D27" s="116"/>
      <c r="E27" s="20"/>
    </row>
    <row r="28" spans="1:5" s="53" customFormat="1" ht="19.5" customHeight="1">
      <c r="A28" s="239">
        <f>A6+A11</f>
        <v>16</v>
      </c>
      <c r="B28" s="72" t="s">
        <v>99</v>
      </c>
      <c r="C28" s="73">
        <f>C6+C11</f>
        <v>15</v>
      </c>
      <c r="D28" s="73">
        <f>D6+D11</f>
        <v>15</v>
      </c>
      <c r="E28" s="37"/>
    </row>
    <row r="29" spans="1:4" ht="19.5">
      <c r="A29" s="330"/>
      <c r="B29" s="330"/>
      <c r="C29" s="330"/>
      <c r="D29" s="330"/>
    </row>
    <row r="30" spans="1:5" s="11" customFormat="1" ht="16.5">
      <c r="A30" s="240" t="s">
        <v>127</v>
      </c>
      <c r="C30" s="13"/>
      <c r="E30" s="13"/>
    </row>
    <row r="31" spans="1:5" ht="20.25" customHeight="1">
      <c r="A31" s="329" t="s">
        <v>128</v>
      </c>
      <c r="B31" s="329"/>
      <c r="C31" s="329"/>
      <c r="D31" s="329"/>
      <c r="E31" s="329"/>
    </row>
  </sheetData>
  <sheetProtection/>
  <mergeCells count="10">
    <mergeCell ref="A31:E31"/>
    <mergeCell ref="A29:D29"/>
    <mergeCell ref="A1:E1"/>
    <mergeCell ref="A2:E2"/>
    <mergeCell ref="A3:E3"/>
    <mergeCell ref="A4:A5"/>
    <mergeCell ref="B4:B5"/>
    <mergeCell ref="C4:C5"/>
    <mergeCell ref="D4:D5"/>
    <mergeCell ref="E4:E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58"/>
  <sheetViews>
    <sheetView zoomScalePageLayoutView="0" workbookViewId="0" topLeftCell="A1">
      <selection activeCell="J49" sqref="J49"/>
    </sheetView>
  </sheetViews>
  <sheetFormatPr defaultColWidth="9.00390625" defaultRowHeight="16.5"/>
  <cols>
    <col min="1" max="1" width="13.375" style="241" customWidth="1"/>
    <col min="2" max="2" width="24.375" style="52" customWidth="1"/>
    <col min="3" max="3" width="13.50390625" style="52" customWidth="1"/>
    <col min="4" max="4" width="14.125" style="52" customWidth="1"/>
    <col min="5" max="5" width="25.625" style="52" customWidth="1"/>
    <col min="6" max="16384" width="9.00390625" style="52" customWidth="1"/>
  </cols>
  <sheetData>
    <row r="1" spans="1:5" ht="32.25" customHeight="1">
      <c r="A1" s="338" t="str">
        <f>'收支營運'!A1</f>
        <v>財團法人花蓮縣豐濱國中教育基金會</v>
      </c>
      <c r="B1" s="338"/>
      <c r="C1" s="338"/>
      <c r="D1" s="338"/>
      <c r="E1" s="338"/>
    </row>
    <row r="2" spans="1:5" ht="26.25" customHeight="1">
      <c r="A2" s="310" t="s">
        <v>100</v>
      </c>
      <c r="B2" s="310"/>
      <c r="C2" s="310"/>
      <c r="D2" s="310"/>
      <c r="E2" s="310"/>
    </row>
    <row r="3" spans="1:5" ht="33" customHeight="1">
      <c r="A3" s="323" t="s">
        <v>247</v>
      </c>
      <c r="B3" s="323"/>
      <c r="C3" s="323"/>
      <c r="D3" s="323"/>
      <c r="E3" s="323"/>
    </row>
    <row r="4" spans="1:5" ht="23.25" customHeight="1">
      <c r="A4" s="332" t="s">
        <v>78</v>
      </c>
      <c r="B4" s="339" t="s">
        <v>139</v>
      </c>
      <c r="C4" s="333" t="s">
        <v>97</v>
      </c>
      <c r="D4" s="335" t="s">
        <v>98</v>
      </c>
      <c r="E4" s="312" t="s">
        <v>140</v>
      </c>
    </row>
    <row r="5" spans="1:5" s="53" customFormat="1" ht="19.5" customHeight="1">
      <c r="A5" s="332"/>
      <c r="B5" s="339"/>
      <c r="C5" s="334"/>
      <c r="D5" s="336"/>
      <c r="E5" s="312"/>
    </row>
    <row r="6" spans="1:5" s="53" customFormat="1" ht="23.25" customHeight="1">
      <c r="A6" s="101">
        <f>A7+A20+A29+A36</f>
        <v>25</v>
      </c>
      <c r="B6" s="96" t="s">
        <v>23</v>
      </c>
      <c r="C6" s="101">
        <f>C7+C20+C29+C36</f>
        <v>15</v>
      </c>
      <c r="D6" s="101">
        <f>D7+D20+D29+D36</f>
        <v>15</v>
      </c>
      <c r="E6" s="75"/>
    </row>
    <row r="7" spans="1:5" s="53" customFormat="1" ht="19.5" customHeight="1">
      <c r="A7" s="102">
        <f>A8+A14</f>
        <v>22</v>
      </c>
      <c r="B7" s="106" t="s">
        <v>22</v>
      </c>
      <c r="C7" s="102">
        <f>C8+C14</f>
        <v>6</v>
      </c>
      <c r="D7" s="102">
        <f>D8+D14</f>
        <v>6</v>
      </c>
      <c r="E7" s="75"/>
    </row>
    <row r="8" spans="1:5" s="53" customFormat="1" ht="19.5" customHeight="1">
      <c r="A8" s="102">
        <f>A9+A10+A11+A12+A13</f>
        <v>22</v>
      </c>
      <c r="B8" s="112" t="s">
        <v>24</v>
      </c>
      <c r="C8" s="102">
        <f>C9+C10+C11+C12+C13</f>
        <v>6</v>
      </c>
      <c r="D8" s="102">
        <f>D9+D10+D11+D12+D13</f>
        <v>6</v>
      </c>
      <c r="E8" s="75"/>
    </row>
    <row r="9" spans="1:5" s="53" customFormat="1" ht="24" customHeight="1">
      <c r="A9" s="100">
        <v>0</v>
      </c>
      <c r="B9" s="107" t="s">
        <v>111</v>
      </c>
      <c r="C9" s="100">
        <v>0</v>
      </c>
      <c r="D9" s="100">
        <v>0</v>
      </c>
      <c r="E9" s="85"/>
    </row>
    <row r="10" spans="1:5" s="53" customFormat="1" ht="24" customHeight="1">
      <c r="A10" s="242">
        <v>0</v>
      </c>
      <c r="B10" s="107" t="s">
        <v>112</v>
      </c>
      <c r="C10" s="100">
        <v>0</v>
      </c>
      <c r="D10" s="100">
        <v>0</v>
      </c>
      <c r="E10" s="85"/>
    </row>
    <row r="11" spans="1:5" s="53" customFormat="1" ht="24" customHeight="1">
      <c r="A11" s="242">
        <v>22</v>
      </c>
      <c r="B11" s="107" t="s">
        <v>113</v>
      </c>
      <c r="C11" s="100">
        <v>6</v>
      </c>
      <c r="D11" s="100">
        <v>6</v>
      </c>
      <c r="E11" s="85"/>
    </row>
    <row r="12" spans="1:5" s="53" customFormat="1" ht="24" customHeight="1">
      <c r="A12" s="242">
        <v>0</v>
      </c>
      <c r="B12" s="107" t="s">
        <v>114</v>
      </c>
      <c r="C12" s="100">
        <v>0</v>
      </c>
      <c r="D12" s="100">
        <v>0</v>
      </c>
      <c r="E12" s="85"/>
    </row>
    <row r="13" spans="1:5" s="53" customFormat="1" ht="24" customHeight="1">
      <c r="A13" s="242">
        <v>0</v>
      </c>
      <c r="B13" s="107" t="s">
        <v>115</v>
      </c>
      <c r="C13" s="100">
        <v>0</v>
      </c>
      <c r="D13" s="100">
        <v>0</v>
      </c>
      <c r="E13" s="85"/>
    </row>
    <row r="14" spans="1:5" s="53" customFormat="1" ht="24" customHeight="1">
      <c r="A14" s="102">
        <f>A15+A16+A17+A18+A19</f>
        <v>0</v>
      </c>
      <c r="B14" s="112" t="s">
        <v>25</v>
      </c>
      <c r="C14" s="102">
        <f>C15+C16+C17+C18+C19</f>
        <v>0</v>
      </c>
      <c r="D14" s="102">
        <f>D15+D16+D17+D18+D19</f>
        <v>0</v>
      </c>
      <c r="E14" s="86"/>
    </row>
    <row r="15" spans="1:5" s="53" customFormat="1" ht="24" customHeight="1">
      <c r="A15" s="242">
        <v>0</v>
      </c>
      <c r="B15" s="107" t="s">
        <v>111</v>
      </c>
      <c r="C15" s="100">
        <v>0</v>
      </c>
      <c r="D15" s="100">
        <v>0</v>
      </c>
      <c r="E15" s="85"/>
    </row>
    <row r="16" spans="1:5" s="53" customFormat="1" ht="24" customHeight="1">
      <c r="A16" s="242">
        <v>0</v>
      </c>
      <c r="B16" s="107" t="s">
        <v>112</v>
      </c>
      <c r="C16" s="100">
        <v>0</v>
      </c>
      <c r="D16" s="100">
        <v>0</v>
      </c>
      <c r="E16" s="85"/>
    </row>
    <row r="17" spans="1:5" s="53" customFormat="1" ht="24" customHeight="1">
      <c r="A17" s="242">
        <v>0</v>
      </c>
      <c r="B17" s="107" t="s">
        <v>113</v>
      </c>
      <c r="C17" s="100">
        <v>0</v>
      </c>
      <c r="D17" s="100">
        <v>0</v>
      </c>
      <c r="E17" s="85"/>
    </row>
    <row r="18" spans="1:5" s="53" customFormat="1" ht="24" customHeight="1">
      <c r="A18" s="242">
        <v>0</v>
      </c>
      <c r="B18" s="107" t="s">
        <v>114</v>
      </c>
      <c r="C18" s="100">
        <v>0</v>
      </c>
      <c r="D18" s="100">
        <v>0</v>
      </c>
      <c r="E18" s="85"/>
    </row>
    <row r="19" spans="1:5" s="53" customFormat="1" ht="24" customHeight="1">
      <c r="A19" s="242">
        <v>0</v>
      </c>
      <c r="B19" s="107" t="s">
        <v>115</v>
      </c>
      <c r="C19" s="100">
        <v>0</v>
      </c>
      <c r="D19" s="100">
        <v>0</v>
      </c>
      <c r="E19" s="85"/>
    </row>
    <row r="20" spans="1:5" s="53" customFormat="1" ht="24" customHeight="1">
      <c r="A20" s="102">
        <f>A21+A23</f>
        <v>0</v>
      </c>
      <c r="B20" s="106" t="s">
        <v>26</v>
      </c>
      <c r="C20" s="102">
        <f>C21+C23</f>
        <v>3</v>
      </c>
      <c r="D20" s="102">
        <f>D21+D23</f>
        <v>3</v>
      </c>
      <c r="E20" s="86"/>
    </row>
    <row r="21" spans="1:5" s="53" customFormat="1" ht="24" customHeight="1">
      <c r="A21" s="102">
        <f>A22</f>
        <v>0</v>
      </c>
      <c r="B21" s="112" t="s">
        <v>27</v>
      </c>
      <c r="C21" s="102">
        <f>C22</f>
        <v>3</v>
      </c>
      <c r="D21" s="102">
        <f>D22</f>
        <v>3</v>
      </c>
      <c r="E21" s="86"/>
    </row>
    <row r="22" spans="1:5" s="53" customFormat="1" ht="24" customHeight="1">
      <c r="A22" s="103">
        <v>0</v>
      </c>
      <c r="B22" s="108" t="s">
        <v>116</v>
      </c>
      <c r="C22" s="103">
        <v>3</v>
      </c>
      <c r="D22" s="103">
        <v>3</v>
      </c>
      <c r="E22" s="84"/>
    </row>
    <row r="23" spans="1:5" s="53" customFormat="1" ht="24" customHeight="1">
      <c r="A23" s="101">
        <f>A24+A25+A26+A27+A28</f>
        <v>0</v>
      </c>
      <c r="B23" s="113" t="s">
        <v>28</v>
      </c>
      <c r="C23" s="101">
        <f>C24+C25+C26+C27+C28</f>
        <v>0</v>
      </c>
      <c r="D23" s="101">
        <f>D24+D25+D26+D27+D28</f>
        <v>0</v>
      </c>
      <c r="E23" s="92"/>
    </row>
    <row r="24" spans="1:5" s="53" customFormat="1" ht="24" customHeight="1">
      <c r="A24" s="100">
        <v>0</v>
      </c>
      <c r="B24" s="107" t="s">
        <v>111</v>
      </c>
      <c r="C24" s="100">
        <v>0</v>
      </c>
      <c r="D24" s="100">
        <v>0</v>
      </c>
      <c r="E24" s="85"/>
    </row>
    <row r="25" spans="1:5" s="53" customFormat="1" ht="24" customHeight="1">
      <c r="A25" s="100">
        <v>0</v>
      </c>
      <c r="B25" s="107" t="s">
        <v>112</v>
      </c>
      <c r="C25" s="100">
        <v>0</v>
      </c>
      <c r="D25" s="100">
        <v>0</v>
      </c>
      <c r="E25" s="85"/>
    </row>
    <row r="26" spans="1:5" s="53" customFormat="1" ht="24" customHeight="1">
      <c r="A26" s="100">
        <v>0</v>
      </c>
      <c r="B26" s="107" t="s">
        <v>113</v>
      </c>
      <c r="C26" s="100">
        <v>0</v>
      </c>
      <c r="D26" s="100">
        <v>0</v>
      </c>
      <c r="E26" s="85"/>
    </row>
    <row r="27" spans="1:5" s="53" customFormat="1" ht="24" customHeight="1">
      <c r="A27" s="100">
        <v>0</v>
      </c>
      <c r="B27" s="107" t="s">
        <v>114</v>
      </c>
      <c r="C27" s="100">
        <v>0</v>
      </c>
      <c r="D27" s="100">
        <v>0</v>
      </c>
      <c r="E27" s="85"/>
    </row>
    <row r="28" spans="1:5" s="53" customFormat="1" ht="24" customHeight="1">
      <c r="A28" s="100">
        <v>0</v>
      </c>
      <c r="B28" s="107" t="s">
        <v>115</v>
      </c>
      <c r="C28" s="100">
        <v>0</v>
      </c>
      <c r="D28" s="100">
        <v>0</v>
      </c>
      <c r="E28" s="85"/>
    </row>
    <row r="29" spans="1:5" s="53" customFormat="1" ht="24" customHeight="1">
      <c r="A29" s="102">
        <f>A30</f>
        <v>3</v>
      </c>
      <c r="B29" s="106" t="s">
        <v>29</v>
      </c>
      <c r="C29" s="102">
        <f>C30</f>
        <v>6</v>
      </c>
      <c r="D29" s="102">
        <f>D30</f>
        <v>6</v>
      </c>
      <c r="E29" s="86"/>
    </row>
    <row r="30" spans="1:5" s="53" customFormat="1" ht="24" customHeight="1">
      <c r="A30" s="102">
        <f>A31+A32+A33+A34+A35</f>
        <v>3</v>
      </c>
      <c r="B30" s="112" t="s">
        <v>30</v>
      </c>
      <c r="C30" s="102">
        <f>C31+C32+C33+C34+C35</f>
        <v>6</v>
      </c>
      <c r="D30" s="102">
        <f>D31+D32+D33+D34+D35</f>
        <v>6</v>
      </c>
      <c r="E30" s="86"/>
    </row>
    <row r="31" spans="1:5" s="53" customFormat="1" ht="24" customHeight="1">
      <c r="A31" s="100">
        <v>0</v>
      </c>
      <c r="B31" s="107" t="s">
        <v>111</v>
      </c>
      <c r="C31" s="100">
        <v>0</v>
      </c>
      <c r="D31" s="100">
        <v>0</v>
      </c>
      <c r="E31" s="85"/>
    </row>
    <row r="32" spans="1:5" s="53" customFormat="1" ht="24" customHeight="1">
      <c r="A32" s="100">
        <v>0</v>
      </c>
      <c r="B32" s="107" t="s">
        <v>112</v>
      </c>
      <c r="C32" s="100">
        <v>6</v>
      </c>
      <c r="D32" s="100">
        <v>6</v>
      </c>
      <c r="E32" s="87" t="s">
        <v>235</v>
      </c>
    </row>
    <row r="33" spans="1:5" s="53" customFormat="1" ht="24" customHeight="1">
      <c r="A33" s="100">
        <v>3</v>
      </c>
      <c r="B33" s="107" t="s">
        <v>113</v>
      </c>
      <c r="C33" s="100">
        <v>0</v>
      </c>
      <c r="D33" s="100">
        <v>0</v>
      </c>
      <c r="E33" s="85"/>
    </row>
    <row r="34" spans="1:5" s="53" customFormat="1" ht="24" customHeight="1">
      <c r="A34" s="100">
        <v>0</v>
      </c>
      <c r="B34" s="107" t="s">
        <v>114</v>
      </c>
      <c r="C34" s="100">
        <v>0</v>
      </c>
      <c r="D34" s="100">
        <v>0</v>
      </c>
      <c r="E34" s="85"/>
    </row>
    <row r="35" spans="1:5" s="53" customFormat="1" ht="24" customHeight="1">
      <c r="A35" s="100">
        <v>0</v>
      </c>
      <c r="B35" s="107" t="s">
        <v>115</v>
      </c>
      <c r="C35" s="100">
        <v>0</v>
      </c>
      <c r="D35" s="100">
        <v>0</v>
      </c>
      <c r="E35" s="85"/>
    </row>
    <row r="36" spans="1:5" s="53" customFormat="1" ht="24" customHeight="1">
      <c r="A36" s="102">
        <f>A37</f>
        <v>0</v>
      </c>
      <c r="B36" s="106" t="s">
        <v>31</v>
      </c>
      <c r="C36" s="102">
        <f>C37</f>
        <v>0</v>
      </c>
      <c r="D36" s="102">
        <f>D37</f>
        <v>0</v>
      </c>
      <c r="E36" s="86"/>
    </row>
    <row r="37" spans="1:5" s="53" customFormat="1" ht="24" customHeight="1">
      <c r="A37" s="102">
        <f>A38+A39+A40+A41+A43+A42</f>
        <v>0</v>
      </c>
      <c r="B37" s="112" t="s">
        <v>83</v>
      </c>
      <c r="C37" s="102">
        <f>C38+C39+C40+C41+C43+C42</f>
        <v>0</v>
      </c>
      <c r="D37" s="102">
        <f>D38+D39+D40+D41+D43+D42</f>
        <v>0</v>
      </c>
      <c r="E37" s="86"/>
    </row>
    <row r="38" spans="1:5" s="53" customFormat="1" ht="24" customHeight="1">
      <c r="A38" s="103">
        <v>0</v>
      </c>
      <c r="B38" s="108" t="s">
        <v>111</v>
      </c>
      <c r="C38" s="103">
        <v>0</v>
      </c>
      <c r="D38" s="103">
        <v>0</v>
      </c>
      <c r="E38" s="93"/>
    </row>
    <row r="39" spans="1:5" s="53" customFormat="1" ht="24" customHeight="1">
      <c r="A39" s="104">
        <v>0</v>
      </c>
      <c r="B39" s="109" t="s">
        <v>112</v>
      </c>
      <c r="C39" s="104">
        <v>0</v>
      </c>
      <c r="D39" s="104">
        <v>0</v>
      </c>
      <c r="E39" s="94"/>
    </row>
    <row r="40" spans="1:5" s="53" customFormat="1" ht="24" customHeight="1">
      <c r="A40" s="100">
        <v>0</v>
      </c>
      <c r="B40" s="107" t="s">
        <v>113</v>
      </c>
      <c r="C40" s="100">
        <v>0</v>
      </c>
      <c r="D40" s="100">
        <v>0</v>
      </c>
      <c r="E40" s="85"/>
    </row>
    <row r="41" spans="1:5" s="53" customFormat="1" ht="24" customHeight="1">
      <c r="A41" s="100">
        <v>0</v>
      </c>
      <c r="B41" s="107" t="s">
        <v>114</v>
      </c>
      <c r="C41" s="100">
        <v>0</v>
      </c>
      <c r="D41" s="100">
        <v>0</v>
      </c>
      <c r="E41" s="85"/>
    </row>
    <row r="42" spans="1:5" s="53" customFormat="1" ht="24" customHeight="1">
      <c r="A42" s="100">
        <v>0</v>
      </c>
      <c r="B42" s="107" t="s">
        <v>116</v>
      </c>
      <c r="C42" s="100">
        <v>0</v>
      </c>
      <c r="D42" s="100">
        <v>0</v>
      </c>
      <c r="E42" s="85"/>
    </row>
    <row r="43" spans="1:5" s="53" customFormat="1" ht="24" customHeight="1">
      <c r="A43" s="100">
        <v>0</v>
      </c>
      <c r="B43" s="107" t="s">
        <v>115</v>
      </c>
      <c r="C43" s="100">
        <v>0</v>
      </c>
      <c r="D43" s="100">
        <v>0</v>
      </c>
      <c r="E43" s="85"/>
    </row>
    <row r="44" spans="1:5" s="53" customFormat="1" ht="24" customHeight="1">
      <c r="A44" s="102">
        <f>A45</f>
        <v>0</v>
      </c>
      <c r="B44" s="96" t="s">
        <v>33</v>
      </c>
      <c r="C44" s="102">
        <f>C45</f>
        <v>0</v>
      </c>
      <c r="D44" s="102">
        <f>D45</f>
        <v>0</v>
      </c>
      <c r="E44" s="86"/>
    </row>
    <row r="45" spans="1:5" s="53" customFormat="1" ht="24" customHeight="1">
      <c r="A45" s="102">
        <f>A46</f>
        <v>0</v>
      </c>
      <c r="B45" s="106" t="s">
        <v>34</v>
      </c>
      <c r="C45" s="102">
        <f>C46</f>
        <v>0</v>
      </c>
      <c r="D45" s="102">
        <f>D46</f>
        <v>0</v>
      </c>
      <c r="E45" s="86"/>
    </row>
    <row r="46" spans="1:5" s="53" customFormat="1" ht="24" customHeight="1">
      <c r="A46" s="102">
        <f>A47+A48+A49+A50+A52+A51</f>
        <v>0</v>
      </c>
      <c r="B46" s="112" t="s">
        <v>32</v>
      </c>
      <c r="C46" s="102">
        <f>C47+C48+C49+C50+C52+C51</f>
        <v>0</v>
      </c>
      <c r="D46" s="102">
        <f>D47+D48+D49+D50+D52+D51</f>
        <v>0</v>
      </c>
      <c r="E46" s="86"/>
    </row>
    <row r="47" spans="1:5" s="53" customFormat="1" ht="24" customHeight="1">
      <c r="A47" s="242">
        <v>0</v>
      </c>
      <c r="B47" s="107" t="s">
        <v>111</v>
      </c>
      <c r="C47" s="100">
        <v>0</v>
      </c>
      <c r="D47" s="100">
        <v>0</v>
      </c>
      <c r="E47" s="85"/>
    </row>
    <row r="48" spans="1:5" s="53" customFormat="1" ht="24" customHeight="1">
      <c r="A48" s="242">
        <v>0</v>
      </c>
      <c r="B48" s="107" t="s">
        <v>112</v>
      </c>
      <c r="C48" s="100">
        <v>0</v>
      </c>
      <c r="D48" s="100">
        <v>0</v>
      </c>
      <c r="E48" s="85"/>
    </row>
    <row r="49" spans="1:5" s="53" customFormat="1" ht="24" customHeight="1">
      <c r="A49" s="242">
        <v>0</v>
      </c>
      <c r="B49" s="107" t="s">
        <v>113</v>
      </c>
      <c r="C49" s="100">
        <v>0</v>
      </c>
      <c r="D49" s="100">
        <v>0</v>
      </c>
      <c r="E49" s="85"/>
    </row>
    <row r="50" spans="1:5" s="53" customFormat="1" ht="24" customHeight="1">
      <c r="A50" s="242">
        <v>0</v>
      </c>
      <c r="B50" s="107" t="s">
        <v>114</v>
      </c>
      <c r="C50" s="100">
        <v>0</v>
      </c>
      <c r="D50" s="100">
        <v>0</v>
      </c>
      <c r="E50" s="85"/>
    </row>
    <row r="51" spans="1:5" s="53" customFormat="1" ht="24" customHeight="1">
      <c r="A51" s="100">
        <v>0</v>
      </c>
      <c r="B51" s="107" t="s">
        <v>116</v>
      </c>
      <c r="C51" s="100">
        <v>0</v>
      </c>
      <c r="D51" s="100">
        <v>0</v>
      </c>
      <c r="E51" s="85"/>
    </row>
    <row r="52" spans="1:5" s="53" customFormat="1" ht="24" customHeight="1">
      <c r="A52" s="242">
        <v>0</v>
      </c>
      <c r="B52" s="107" t="s">
        <v>115</v>
      </c>
      <c r="C52" s="100">
        <v>0</v>
      </c>
      <c r="D52" s="100">
        <v>0</v>
      </c>
      <c r="E52" s="85"/>
    </row>
    <row r="53" spans="1:5" s="53" customFormat="1" ht="20.25" customHeight="1">
      <c r="A53" s="238"/>
      <c r="B53" s="110"/>
      <c r="C53" s="102"/>
      <c r="D53" s="117"/>
      <c r="E53" s="86"/>
    </row>
    <row r="54" spans="1:5" s="53" customFormat="1" ht="20.25" customHeight="1">
      <c r="A54" s="105">
        <f>A6+A44</f>
        <v>25</v>
      </c>
      <c r="B54" s="111" t="s">
        <v>99</v>
      </c>
      <c r="C54" s="105">
        <f>C6+C44</f>
        <v>15</v>
      </c>
      <c r="D54" s="105">
        <f>D6+D44</f>
        <v>15</v>
      </c>
      <c r="E54" s="37"/>
    </row>
    <row r="55" spans="1:4" ht="19.5">
      <c r="A55" s="330"/>
      <c r="B55" s="330"/>
      <c r="C55" s="330"/>
      <c r="D55" s="330"/>
    </row>
    <row r="56" spans="1:5" s="11" customFormat="1" ht="16.5">
      <c r="A56" s="240" t="s">
        <v>127</v>
      </c>
      <c r="C56" s="13"/>
      <c r="E56" s="13"/>
    </row>
    <row r="57" spans="1:5" ht="20.25" customHeight="1">
      <c r="A57" s="329" t="s">
        <v>152</v>
      </c>
      <c r="B57" s="329"/>
      <c r="C57" s="329"/>
      <c r="D57" s="329"/>
      <c r="E57" s="329"/>
    </row>
    <row r="58" spans="1:5" ht="16.5">
      <c r="A58" s="337" t="s">
        <v>143</v>
      </c>
      <c r="B58" s="337"/>
      <c r="C58" s="337"/>
      <c r="D58" s="337"/>
      <c r="E58" s="337"/>
    </row>
  </sheetData>
  <sheetProtection/>
  <mergeCells count="11">
    <mergeCell ref="C4:C5"/>
    <mergeCell ref="D4:D5"/>
    <mergeCell ref="E4:E5"/>
    <mergeCell ref="A57:E57"/>
    <mergeCell ref="A58:E58"/>
    <mergeCell ref="A55:D55"/>
    <mergeCell ref="A1:E1"/>
    <mergeCell ref="A2:E2"/>
    <mergeCell ref="A3:E3"/>
    <mergeCell ref="A4:A5"/>
    <mergeCell ref="B4:B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42"/>
  <sheetViews>
    <sheetView zoomScalePageLayoutView="0" workbookViewId="0" topLeftCell="A1">
      <selection activeCell="G8" sqref="G8"/>
    </sheetView>
  </sheetViews>
  <sheetFormatPr defaultColWidth="9.00390625" defaultRowHeight="16.5"/>
  <cols>
    <col min="1" max="1" width="33.625" style="15" customWidth="1"/>
    <col min="2" max="2" width="27.125" style="11" customWidth="1"/>
    <col min="3" max="3" width="30.00390625" style="11" customWidth="1"/>
    <col min="4" max="16384" width="9.00390625" style="1" customWidth="1"/>
  </cols>
  <sheetData>
    <row r="1" spans="1:3" ht="25.5">
      <c r="A1" s="313" t="str">
        <f>'收支營運'!A1</f>
        <v>財團法人花蓮縣豐濱國中教育基金會</v>
      </c>
      <c r="B1" s="314"/>
      <c r="C1" s="314"/>
    </row>
    <row r="2" spans="1:3" ht="25.5">
      <c r="A2" s="314" t="s">
        <v>101</v>
      </c>
      <c r="B2" s="314"/>
      <c r="C2" s="314"/>
    </row>
    <row r="3" spans="1:3" ht="27" customHeight="1">
      <c r="A3" s="24" t="s">
        <v>244</v>
      </c>
      <c r="B3" s="24"/>
      <c r="C3" s="24"/>
    </row>
    <row r="4" spans="1:3" ht="22.5" customHeight="1">
      <c r="A4" s="315" t="s">
        <v>103</v>
      </c>
      <c r="B4" s="317" t="s">
        <v>104</v>
      </c>
      <c r="C4" s="317" t="s">
        <v>102</v>
      </c>
    </row>
    <row r="5" spans="1:3" ht="24.75" customHeight="1" hidden="1">
      <c r="A5" s="316"/>
      <c r="B5" s="317"/>
      <c r="C5" s="317"/>
    </row>
    <row r="6" spans="1:3" s="14" customFormat="1" ht="16.5">
      <c r="A6" s="25" t="s">
        <v>118</v>
      </c>
      <c r="B6" s="182">
        <f>B7-B8</f>
        <v>0</v>
      </c>
      <c r="C6" s="183"/>
    </row>
    <row r="7" spans="1:3" s="14" customFormat="1" ht="27.75" customHeight="1">
      <c r="A7" s="77" t="s">
        <v>45</v>
      </c>
      <c r="B7" s="100">
        <v>0</v>
      </c>
      <c r="C7" s="244" t="s">
        <v>262</v>
      </c>
    </row>
    <row r="8" spans="1:3" s="14" customFormat="1" ht="27.75" customHeight="1">
      <c r="A8" s="77" t="s">
        <v>48</v>
      </c>
      <c r="B8" s="100">
        <v>0</v>
      </c>
      <c r="C8" s="184"/>
    </row>
    <row r="9" spans="1:3" s="14" customFormat="1" ht="16.5">
      <c r="A9" s="26"/>
      <c r="B9" s="30"/>
      <c r="C9" s="30"/>
    </row>
    <row r="10" spans="1:3" s="14" customFormat="1" ht="16.5">
      <c r="A10" s="39"/>
      <c r="B10" s="30"/>
      <c r="C10" s="30"/>
    </row>
    <row r="11" spans="1:3" s="14" customFormat="1" ht="16.5">
      <c r="A11" s="39"/>
      <c r="B11" s="30"/>
      <c r="C11" s="30"/>
    </row>
    <row r="12" spans="1:3" s="14" customFormat="1" ht="15.75" customHeight="1">
      <c r="A12" s="26"/>
      <c r="B12" s="30"/>
      <c r="C12" s="30"/>
    </row>
    <row r="13" spans="1:3" s="14" customFormat="1" ht="15.75" customHeight="1">
      <c r="A13" s="26"/>
      <c r="B13" s="30"/>
      <c r="C13" s="30"/>
    </row>
    <row r="14" spans="1:3" s="14" customFormat="1" ht="16.5">
      <c r="A14" s="27"/>
      <c r="B14" s="30"/>
      <c r="C14" s="32"/>
    </row>
    <row r="15" spans="1:3" s="14" customFormat="1" ht="16.5">
      <c r="A15" s="26"/>
      <c r="B15" s="30"/>
      <c r="C15" s="32"/>
    </row>
    <row r="16" spans="1:3" s="14" customFormat="1" ht="16.5">
      <c r="A16" s="26"/>
      <c r="B16" s="30"/>
      <c r="C16" s="32"/>
    </row>
    <row r="17" spans="1:3" s="14" customFormat="1" ht="18.75" customHeight="1">
      <c r="A17" s="26"/>
      <c r="B17" s="30"/>
      <c r="C17" s="30"/>
    </row>
    <row r="18" spans="1:3" s="14" customFormat="1" ht="18.75" customHeight="1">
      <c r="A18" s="26"/>
      <c r="B18" s="30"/>
      <c r="C18" s="30"/>
    </row>
    <row r="19" spans="1:3" s="14" customFormat="1" ht="16.5">
      <c r="A19" s="27"/>
      <c r="B19" s="30"/>
      <c r="C19" s="32"/>
    </row>
    <row r="20" spans="1:3" s="14" customFormat="1" ht="16.5">
      <c r="A20" s="26"/>
      <c r="B20" s="30"/>
      <c r="C20" s="32"/>
    </row>
    <row r="21" spans="1:3" s="14" customFormat="1" ht="16.5">
      <c r="A21" s="26"/>
      <c r="B21" s="30"/>
      <c r="C21" s="32"/>
    </row>
    <row r="22" spans="1:3" s="14" customFormat="1" ht="16.5">
      <c r="A22" s="26"/>
      <c r="B22" s="30"/>
      <c r="C22" s="32"/>
    </row>
    <row r="23" spans="1:3" s="14" customFormat="1" ht="16.5">
      <c r="A23" s="26"/>
      <c r="B23" s="30"/>
      <c r="C23" s="32"/>
    </row>
    <row r="24" spans="1:3" s="14" customFormat="1" ht="15" customHeight="1">
      <c r="A24" s="26"/>
      <c r="B24" s="30"/>
      <c r="C24" s="30"/>
    </row>
    <row r="25" spans="1:3" s="14" customFormat="1" ht="15" customHeight="1">
      <c r="A25" s="26"/>
      <c r="B25" s="30"/>
      <c r="C25" s="30"/>
    </row>
    <row r="26" spans="1:3" s="14" customFormat="1" ht="18" customHeight="1">
      <c r="A26" s="27"/>
      <c r="B26" s="30"/>
      <c r="C26" s="30"/>
    </row>
    <row r="27" spans="1:3" s="14" customFormat="1" ht="18" customHeight="1">
      <c r="A27" s="27"/>
      <c r="B27" s="30"/>
      <c r="C27" s="30"/>
    </row>
    <row r="28" spans="1:3" s="14" customFormat="1" ht="16.5">
      <c r="A28" s="27"/>
      <c r="B28" s="30"/>
      <c r="C28" s="30"/>
    </row>
    <row r="29" spans="1:3" s="14" customFormat="1" ht="16.5">
      <c r="A29" s="27"/>
      <c r="B29" s="30"/>
      <c r="C29" s="30"/>
    </row>
    <row r="30" spans="1:3" s="14" customFormat="1" ht="16.5">
      <c r="A30" s="27"/>
      <c r="B30" s="30"/>
      <c r="C30" s="30"/>
    </row>
    <row r="31" spans="1:3" s="14" customFormat="1" ht="16.5">
      <c r="A31" s="27"/>
      <c r="B31" s="30"/>
      <c r="C31" s="30"/>
    </row>
    <row r="32" spans="1:3" ht="16.5">
      <c r="A32" s="28"/>
      <c r="B32" s="30"/>
      <c r="C32" s="30"/>
    </row>
    <row r="33" spans="1:3" ht="16.5">
      <c r="A33" s="28"/>
      <c r="B33" s="30"/>
      <c r="C33" s="30"/>
    </row>
    <row r="34" spans="1:3" s="14" customFormat="1" ht="16.5">
      <c r="A34" s="27"/>
      <c r="B34" s="30"/>
      <c r="C34" s="30"/>
    </row>
    <row r="35" spans="1:3" ht="16.5">
      <c r="A35" s="28"/>
      <c r="B35" s="30"/>
      <c r="C35" s="30"/>
    </row>
    <row r="36" spans="1:3" ht="16.5">
      <c r="A36" s="28"/>
      <c r="B36" s="30"/>
      <c r="C36" s="30"/>
    </row>
    <row r="37" spans="1:3" ht="16.5">
      <c r="A37" s="28"/>
      <c r="B37" s="30"/>
      <c r="C37" s="30"/>
    </row>
    <row r="38" spans="1:3" ht="16.5">
      <c r="A38" s="28"/>
      <c r="B38" s="30"/>
      <c r="C38" s="30"/>
    </row>
    <row r="39" spans="1:3" ht="16.5">
      <c r="A39" s="28"/>
      <c r="B39" s="30"/>
      <c r="C39" s="30"/>
    </row>
    <row r="40" spans="1:3" ht="16.5">
      <c r="A40" s="76" t="s">
        <v>119</v>
      </c>
      <c r="B40" s="73">
        <f>B6</f>
        <v>0</v>
      </c>
      <c r="C40" s="31"/>
    </row>
    <row r="42" spans="1:5" s="11" customFormat="1" ht="16.5">
      <c r="A42" s="15"/>
      <c r="C42" s="13"/>
      <c r="E42" s="13"/>
    </row>
  </sheetData>
  <sheetProtection/>
  <mergeCells count="5">
    <mergeCell ref="A1:C1"/>
    <mergeCell ref="A2:C2"/>
    <mergeCell ref="A4:A5"/>
    <mergeCell ref="B4:B5"/>
    <mergeCell ref="C4:C5"/>
  </mergeCells>
  <printOptions/>
  <pageMargins left="0.5511811023622047" right="0.5511811023622047"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cp:lastModifiedBy>
  <cp:lastPrinted>2023-09-06T09:10:42Z</cp:lastPrinted>
  <dcterms:created xsi:type="dcterms:W3CDTF">2008-08-14T00:41:29Z</dcterms:created>
  <dcterms:modified xsi:type="dcterms:W3CDTF">2023-09-11T07:01:46Z</dcterms:modified>
  <cp:category/>
  <cp:version/>
  <cp:contentType/>
  <cp:contentStatus/>
</cp:coreProperties>
</file>